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US" sheetId="2" r:id="rId1"/>
    <sheet name="ENG" sheetId="4" r:id="rId2"/>
  </sheets>
  <calcPr calcId="145621"/>
</workbook>
</file>

<file path=xl/calcChain.xml><?xml version="1.0" encoding="utf-8"?>
<calcChain xmlns="http://schemas.openxmlformats.org/spreadsheetml/2006/main">
  <c r="D151" i="2" l="1"/>
  <c r="D151" i="4"/>
  <c r="F167" i="4"/>
  <c r="E167" i="4"/>
  <c r="D167" i="4"/>
  <c r="C167" i="4"/>
  <c r="B167" i="4"/>
  <c r="F159" i="4"/>
  <c r="E159" i="4"/>
  <c r="D159" i="4"/>
  <c r="C159" i="4"/>
  <c r="B159" i="4"/>
  <c r="G151" i="4"/>
  <c r="F151" i="4"/>
  <c r="E151" i="4"/>
  <c r="C151" i="4"/>
  <c r="B151" i="4"/>
  <c r="F143" i="4"/>
  <c r="E143" i="4"/>
  <c r="D143" i="4"/>
  <c r="C143" i="4"/>
  <c r="B143" i="4"/>
  <c r="F135" i="4"/>
  <c r="E135" i="4"/>
  <c r="D135" i="4"/>
  <c r="C135" i="4"/>
  <c r="B135" i="4"/>
  <c r="F127" i="4"/>
  <c r="E127" i="4"/>
  <c r="D127" i="4"/>
  <c r="C127" i="4"/>
  <c r="B127" i="4"/>
  <c r="F119" i="4"/>
  <c r="E119" i="4"/>
  <c r="D119" i="4"/>
  <c r="C119" i="4"/>
  <c r="B119" i="4"/>
  <c r="F111" i="4"/>
  <c r="E111" i="4"/>
  <c r="D111" i="4"/>
  <c r="C111" i="4"/>
  <c r="B111" i="4"/>
  <c r="F103" i="4"/>
  <c r="E103" i="4"/>
  <c r="D103" i="4"/>
  <c r="C103" i="4"/>
  <c r="B103" i="4"/>
  <c r="F95" i="4"/>
  <c r="E95" i="4"/>
  <c r="D95" i="4"/>
  <c r="C95" i="4"/>
  <c r="B95" i="4"/>
  <c r="F87" i="4"/>
  <c r="E87" i="4"/>
  <c r="D87" i="4"/>
  <c r="C87" i="4"/>
  <c r="B87" i="4"/>
  <c r="F79" i="4"/>
  <c r="E79" i="4"/>
  <c r="D79" i="4"/>
  <c r="C79" i="4"/>
  <c r="B79" i="4"/>
  <c r="F71" i="4"/>
  <c r="E71" i="4"/>
  <c r="D71" i="4"/>
  <c r="C71" i="4"/>
  <c r="B71" i="4"/>
  <c r="F63" i="4"/>
  <c r="E63" i="4"/>
  <c r="D63" i="4"/>
  <c r="C63" i="4"/>
  <c r="B63" i="4"/>
  <c r="F55" i="4"/>
  <c r="E55" i="4"/>
  <c r="D55" i="4"/>
  <c r="C55" i="4"/>
  <c r="B55" i="4"/>
  <c r="F50" i="4"/>
  <c r="E50" i="4"/>
  <c r="D50" i="4"/>
  <c r="C50" i="4"/>
  <c r="B50" i="4"/>
  <c r="F42" i="4"/>
  <c r="E42" i="4"/>
  <c r="D42" i="4"/>
  <c r="C42" i="4"/>
  <c r="B42" i="4"/>
  <c r="F37" i="4"/>
  <c r="E37" i="4"/>
  <c r="D37" i="4"/>
  <c r="C37" i="4"/>
  <c r="B37" i="4"/>
  <c r="F29" i="4"/>
  <c r="E29" i="4"/>
  <c r="D29" i="4"/>
  <c r="C29" i="4"/>
  <c r="B29" i="4"/>
  <c r="F21" i="4"/>
  <c r="E21" i="4"/>
  <c r="D21" i="4"/>
  <c r="C21" i="4"/>
  <c r="B21" i="4"/>
  <c r="F13" i="4"/>
  <c r="E13" i="4"/>
  <c r="D13" i="4"/>
  <c r="C13" i="4"/>
  <c r="B13" i="4"/>
  <c r="F5" i="4"/>
  <c r="E5" i="4"/>
  <c r="D5" i="4"/>
  <c r="C5" i="4"/>
  <c r="B5" i="4"/>
  <c r="B86" i="4" l="1"/>
  <c r="B166" i="4"/>
  <c r="B158" i="4"/>
  <c r="B150" i="4"/>
  <c r="B134" i="4"/>
  <c r="B118" i="4"/>
  <c r="B54" i="4"/>
  <c r="B142" i="4"/>
  <c r="B126" i="4"/>
  <c r="B110" i="4"/>
  <c r="B102" i="4"/>
  <c r="B94" i="4"/>
  <c r="B70" i="4"/>
  <c r="B78" i="4"/>
  <c r="B62" i="4"/>
  <c r="B49" i="4"/>
  <c r="B41" i="4"/>
  <c r="B36" i="4"/>
  <c r="B28" i="4"/>
  <c r="B20" i="4"/>
  <c r="B12" i="4"/>
  <c r="B4" i="4"/>
  <c r="B167" i="2"/>
  <c r="F167" i="2"/>
  <c r="E167" i="2"/>
  <c r="D167" i="2"/>
  <c r="C167" i="2"/>
  <c r="F159" i="2"/>
  <c r="E159" i="2"/>
  <c r="D159" i="2"/>
  <c r="C159" i="2"/>
  <c r="B159" i="2"/>
  <c r="G151" i="2"/>
  <c r="F151" i="2"/>
  <c r="E151" i="2"/>
  <c r="C151" i="2"/>
  <c r="B151" i="2"/>
  <c r="F143" i="2"/>
  <c r="E143" i="2"/>
  <c r="D143" i="2"/>
  <c r="C143" i="2"/>
  <c r="B143" i="2"/>
  <c r="B135" i="2"/>
  <c r="F135" i="2"/>
  <c r="E135" i="2"/>
  <c r="D135" i="2"/>
  <c r="C135" i="2"/>
  <c r="F127" i="2"/>
  <c r="E127" i="2"/>
  <c r="D127" i="2"/>
  <c r="C127" i="2"/>
  <c r="B127" i="2"/>
  <c r="F119" i="2"/>
  <c r="E119" i="2"/>
  <c r="D119" i="2"/>
  <c r="C119" i="2"/>
  <c r="B119" i="2"/>
  <c r="B111" i="2"/>
  <c r="F111" i="2"/>
  <c r="E111" i="2"/>
  <c r="D111" i="2"/>
  <c r="C111" i="2"/>
  <c r="B103" i="2"/>
  <c r="F103" i="2"/>
  <c r="E103" i="2"/>
  <c r="D103" i="2"/>
  <c r="C103" i="2"/>
  <c r="B95" i="2"/>
  <c r="F95" i="2"/>
  <c r="E95" i="2"/>
  <c r="D95" i="2"/>
  <c r="C95" i="2"/>
  <c r="B87" i="2"/>
  <c r="F87" i="2"/>
  <c r="E87" i="2"/>
  <c r="D87" i="2"/>
  <c r="C87" i="2"/>
  <c r="B110" i="2" l="1"/>
  <c r="B166" i="2"/>
  <c r="B158" i="2"/>
  <c r="B150" i="2"/>
  <c r="B142" i="2"/>
  <c r="B134" i="2"/>
  <c r="B126" i="2"/>
  <c r="B118" i="2"/>
  <c r="B102" i="2"/>
  <c r="B94" i="2"/>
  <c r="B86" i="2"/>
  <c r="B79" i="2"/>
  <c r="F79" i="2"/>
  <c r="E79" i="2"/>
  <c r="D79" i="2"/>
  <c r="C79" i="2"/>
  <c r="B71" i="2"/>
  <c r="F71" i="2"/>
  <c r="E71" i="2"/>
  <c r="D71" i="2"/>
  <c r="C71" i="2"/>
  <c r="B63" i="2"/>
  <c r="F63" i="2"/>
  <c r="E63" i="2"/>
  <c r="D63" i="2"/>
  <c r="C63" i="2"/>
  <c r="B50" i="2"/>
  <c r="F55" i="2"/>
  <c r="E55" i="2"/>
  <c r="D55" i="2"/>
  <c r="C55" i="2"/>
  <c r="B55" i="2"/>
  <c r="F50" i="2"/>
  <c r="E50" i="2"/>
  <c r="D50" i="2"/>
  <c r="C50" i="2"/>
  <c r="B42" i="2"/>
  <c r="F42" i="2"/>
  <c r="E42" i="2"/>
  <c r="D42" i="2"/>
  <c r="C42" i="2"/>
  <c r="B37" i="2"/>
  <c r="F37" i="2"/>
  <c r="E37" i="2"/>
  <c r="D37" i="2"/>
  <c r="C37" i="2"/>
  <c r="B78" i="2" l="1"/>
  <c r="B70" i="2"/>
  <c r="B62" i="2"/>
  <c r="B54" i="2"/>
  <c r="B49" i="2"/>
  <c r="B41" i="2"/>
  <c r="B36" i="2"/>
  <c r="F29" i="2"/>
  <c r="E29" i="2"/>
  <c r="D29" i="2"/>
  <c r="C29" i="2"/>
  <c r="B29" i="2"/>
  <c r="B21" i="2"/>
  <c r="F21" i="2"/>
  <c r="E21" i="2"/>
  <c r="D21" i="2"/>
  <c r="C21" i="2"/>
  <c r="B13" i="2"/>
  <c r="F13" i="2"/>
  <c r="E13" i="2"/>
  <c r="D13" i="2"/>
  <c r="C13" i="2"/>
  <c r="F5" i="2"/>
  <c r="E5" i="2"/>
  <c r="D5" i="2"/>
  <c r="C5" i="2"/>
  <c r="B5" i="2"/>
  <c r="B4" i="2" l="1"/>
  <c r="B28" i="2"/>
  <c r="B20" i="2"/>
  <c r="B12" i="2"/>
</calcChain>
</file>

<file path=xl/sharedStrings.xml><?xml version="1.0" encoding="utf-8"?>
<sst xmlns="http://schemas.openxmlformats.org/spreadsheetml/2006/main" count="532" uniqueCount="175">
  <si>
    <t>Рейтинг</t>
  </si>
  <si>
    <t>Концевые адаптеры</t>
  </si>
  <si>
    <t>Номинальная длина</t>
  </si>
  <si>
    <t>Материал уплотнения</t>
  </si>
  <si>
    <t>Картриджный фильтр Super-Dura Filter Cartridges</t>
  </si>
  <si>
    <t>Картриджный фильтр Duredunty Filter Cartridges</t>
  </si>
  <si>
    <t>Фильтр</t>
  </si>
  <si>
    <t>DPSDDT</t>
  </si>
  <si>
    <t>6545 = 0.65+0.45мкм</t>
  </si>
  <si>
    <t>Картриджный фильтр SteriPS Filter Cartridges</t>
  </si>
  <si>
    <t>SPSHR</t>
  </si>
  <si>
    <t>0045 = 0.45мкм</t>
  </si>
  <si>
    <t>0045 = 0.45км</t>
  </si>
  <si>
    <t>2222 = 0.22+0.22мкм</t>
  </si>
  <si>
    <t>HSC = 226 /заглушка дискового типа (PBT-вставка)</t>
  </si>
  <si>
    <t>05 = 5"</t>
  </si>
  <si>
    <t>20 = 20"</t>
  </si>
  <si>
    <t>10 = 10"</t>
  </si>
  <si>
    <t>E = EPDM</t>
  </si>
  <si>
    <t>P = PFA/витон</t>
  </si>
  <si>
    <t>S = Силикон</t>
  </si>
  <si>
    <t>Картриджный фильтр DN66T Filter Cartridges</t>
  </si>
  <si>
    <t>DN66T</t>
  </si>
  <si>
    <t>Картриджный фильтр FluoroPV Filter Cartridges</t>
  </si>
  <si>
    <t>LHPVND - одинарный слой</t>
  </si>
  <si>
    <t>одинарный слой мембраны</t>
  </si>
  <si>
    <t>двойной слой мембраны</t>
  </si>
  <si>
    <t>DLHPVNDR - двойной слой</t>
  </si>
  <si>
    <t>2210 = 0.22+0.1мкм</t>
  </si>
  <si>
    <t xml:space="preserve">Картриджный фильтр LHPVHBR Filter Cartridges </t>
  </si>
  <si>
    <t>LHPVHBR - одинарный слой</t>
  </si>
  <si>
    <t>DLHPVHBR - двойной слой</t>
  </si>
  <si>
    <t>0010 = 0.10мкм</t>
  </si>
  <si>
    <t>Картриджный фильтр TeflonFlow Filter Cartridges</t>
  </si>
  <si>
    <t>LPF</t>
  </si>
  <si>
    <t>0300 = 3.0мкм</t>
  </si>
  <si>
    <t>Картриджный фильтр TefloGas Filter Cartridges</t>
  </si>
  <si>
    <t>GPFP - BP≥0.11Mpa, DF≤16ml/min/10"cart, WFT≤0.38ml/min/10"cart</t>
  </si>
  <si>
    <t>0022=0.22 мкм</t>
  </si>
  <si>
    <t>HSGPFP</t>
  </si>
  <si>
    <t>Картриджный фильтр AdvanLife Filter Cartridges</t>
  </si>
  <si>
    <t>0120 = 1.2 мкм</t>
  </si>
  <si>
    <t>Картриджный фильтр HT TefloGas Filter Cartridges</t>
  </si>
  <si>
    <r>
      <t>Гидрофильная мембрана из PTFE/Стерильный фильтр для жидкостей/Эффективная площадь фильтрации 0.65м² (</t>
    </r>
    <r>
      <rPr>
        <sz val="10"/>
        <color theme="1"/>
        <rFont val="Calibri"/>
        <family val="2"/>
        <charset val="204"/>
      </rPr>
      <t>Ø</t>
    </r>
    <r>
      <rPr>
        <sz val="10"/>
        <color theme="1"/>
        <rFont val="Calibri"/>
        <family val="2"/>
        <charset val="204"/>
        <scheme val="minor"/>
      </rPr>
      <t xml:space="preserve"> 69-10 дюйма)</t>
    </r>
  </si>
  <si>
    <t>Мембрана из нейлона 66/Стерильный фильтр для жидкостей/Эффективная площадь фильтрации 0.58м² (Ø 69-10 дюйма)</t>
  </si>
  <si>
    <t>Мембрана из PVDF/Стерильный фильтр для жидкостей/Эффективная площадь фильтрации 0.58м² (Ø 69-10 дюйма)</t>
  </si>
  <si>
    <t>Мембрана из PVDF с положительно заряженными дзета-частицами/Стерильный фильтр для жидкостей/Эффективная площадь фильтрации 0.58м² (Ø69-10 дюйма)</t>
  </si>
  <si>
    <t>Мембрана из гидрофобного PTFE /Стерильный фильтр для растворов/Эффективная площадь фильтрации 0.68-0.99м² (Ø 69-10 дюйма)</t>
  </si>
  <si>
    <t>Мембрана из гидрофобного PTFE /Стерильный газовый фильтр/Эффективная площадь фильтрации 0.68м² (Ø 68-10 дюйма)</t>
  </si>
  <si>
    <t>Мембрана из гидрофобного PTFE/Стерильный газовый фильтр/Эффективная площадь фильтрации 0.68м² (Ø 68-10 дюйма)</t>
  </si>
  <si>
    <t>0001=0.01 мкм</t>
  </si>
  <si>
    <t>Мембрана PES/Фильтр для снижения микробиологической нагрузки/Эффективная площадь фильтрации 0.58м² (Ø 69-10 дюйма)</t>
  </si>
  <si>
    <t>APSEA</t>
  </si>
  <si>
    <t>Картриджный фильтр DNV Filter Cartridges</t>
  </si>
  <si>
    <t>Мембрана из PES и нейлона с положительно заряженными дзета-частицами/Фильтр для удаления эндотоксинов/Эффективная площадь фильтрации 0.58м² (Ø 68-10 дюйма)</t>
  </si>
  <si>
    <t>DNV</t>
  </si>
  <si>
    <t>Картриджный фильтр MultiPoly Filter Cartridges</t>
  </si>
  <si>
    <t>PFSA2</t>
  </si>
  <si>
    <t>Картриджный фильтр PolyFlow Filter Cartridges</t>
  </si>
  <si>
    <t>Мембрана из многослойного полипропиленового нановолокна/Фильтр для предварительной очистки жидкостей/Эффективная площадь фильтрации 0.26-0.29м² (Ø 69-10 дюйма)</t>
  </si>
  <si>
    <t>Мембрана из полипропилена/Фильтр для предварительной очистки жидкостей/Эффективная площадь фильтрации 0.51-0.61м² (Ø 69-10 дюйма)</t>
  </si>
  <si>
    <t>HPP</t>
  </si>
  <si>
    <t>Картриджный фильтр Absoguard Filter Cartridges</t>
  </si>
  <si>
    <t>Мембрана из полипропилена, абсолютное отсечение/Фильтр для предварительной очистки жидкостей/Эффективная площадь фильтрации 0.37-0.68м² (Ø 71-10 дюйма)</t>
  </si>
  <si>
    <t>APP</t>
  </si>
  <si>
    <t>0030 = 0.3мкм</t>
  </si>
  <si>
    <t>Картриджный фильтр GFC Filter Cartridges</t>
  </si>
  <si>
    <t>GFC</t>
  </si>
  <si>
    <t>HSF = 226 /заглушка хвостового типа "перо" (PBT-вставка)</t>
  </si>
  <si>
    <t>Картриджный фильтр GlassFlow Filter Cartridges</t>
  </si>
  <si>
    <t>LGFP</t>
  </si>
  <si>
    <t>0010 = 0.1мкм</t>
  </si>
  <si>
    <t>Картриджный фильтр GlassGas Filter Cartridges</t>
  </si>
  <si>
    <t>GGFP</t>
  </si>
  <si>
    <t>Мембрана  из микростекловолокна/Фильтр для предварительнойгазовой фильтрации/Эффективная площадь фильтрации 0.35м² (Ø 69-10 дюйма)</t>
  </si>
  <si>
    <t>Картриджный фильтр PFA Filter Cartridges</t>
  </si>
  <si>
    <t>PFA</t>
  </si>
  <si>
    <t>Упаковка</t>
  </si>
  <si>
    <t>03 = 3"</t>
  </si>
  <si>
    <t>P = PFA encapsulated Viton</t>
  </si>
  <si>
    <t>Blank = Standart</t>
  </si>
  <si>
    <t>Картриджный фильтр AETT/AETI Filter Cartridges</t>
  </si>
  <si>
    <t>Мембрана из PTFE/Фильтр для фильтрации агрессивных жидкостей/Эффективная площадь фильтрации 0.91м² (Ø 68-10 дюйма)</t>
  </si>
  <si>
    <t>AETI (гидрофильный PTFE)</t>
  </si>
  <si>
    <t>0002 = 0.02 мкм</t>
  </si>
  <si>
    <t>SF = 226/заглушка хвостового типа "перо"</t>
  </si>
  <si>
    <t>K = PTFE</t>
  </si>
  <si>
    <t>Картриджный фильтр APTF-T/APTFI-T  Filter Cartridges</t>
  </si>
  <si>
    <t>APTFI-T (гидрофильный PTFE)</t>
  </si>
  <si>
    <t>Мембрана из PTFE, корпус ECTFE/Фильтр для фильтрации агрессивных жидкостей/Эффективная площадь фильтрации 0.96м² (Ø 68-10 дюйма)</t>
  </si>
  <si>
    <t>Мембрана из PTFE, корпус PVDF/Фильтр для фильтрации агрессивных жидкостей/Эффективная площадь фильтрации 0.96м² (Ø 68-10 дюйма)</t>
  </si>
  <si>
    <t>0020 = 0.2мкм</t>
  </si>
  <si>
    <t>DLHPF - двойной слой</t>
  </si>
  <si>
    <t>HTC = 222 /заглушка дискового типа (PBT-вставка)</t>
  </si>
  <si>
    <t>Super-Dura Filter Cartridges</t>
  </si>
  <si>
    <t>HSC = 226 /Flat (PBT Insert)</t>
  </si>
  <si>
    <t>Cartridge</t>
  </si>
  <si>
    <t>Removal Ratings</t>
  </si>
  <si>
    <t>End Cap</t>
  </si>
  <si>
    <t>Nominal Length</t>
  </si>
  <si>
    <t>Seal Material</t>
  </si>
  <si>
    <t>HTC = 222 /Flat (PBT Insert)</t>
  </si>
  <si>
    <t>2210 = 0.22+0.1μm</t>
  </si>
  <si>
    <t>0022 = 0.22µm</t>
  </si>
  <si>
    <t>SLHPF - Single-Layer Hydrophilic PTFE Membrane</t>
  </si>
  <si>
    <t>Duredunty Filter Cartridges</t>
  </si>
  <si>
    <t>HSF = 226 /Fin (PBT Insert)</t>
  </si>
  <si>
    <t>S = Silicone</t>
  </si>
  <si>
    <t>SF = 226/Fin</t>
  </si>
  <si>
    <t>TF  = 222/Fin</t>
  </si>
  <si>
    <t>FSSC = 226 /заглушка дискового типа (SS internal support)</t>
  </si>
  <si>
    <t>Package</t>
  </si>
  <si>
    <t>SteriPS Filter Cartridges</t>
  </si>
  <si>
    <t>0022 = 0.22μm</t>
  </si>
  <si>
    <t>DN66T Filter Cartridges</t>
  </si>
  <si>
    <t>Nylon 66 Membrane/Sterile Liquid Filter/Effective Filtration Area 0.58m² (Ø 69-10 inch)</t>
  </si>
  <si>
    <t>PES Membrane/Sterile Liquid Filter/Effective Filtration Area 0.58m² (Ø 69-10 inch)</t>
  </si>
  <si>
    <t>Double-layer PES Membrane/Sterile Liquid Filter/Effective Filtration Area 0.6m² (Ø 69-10 inch)</t>
  </si>
  <si>
    <t>Hydrophilic PTFE Membrane/Sterile Liquid Filter/Effective Filtration Area 0.65m² (Ø 69-10 inch)</t>
  </si>
  <si>
    <t>1010 = 0.1+0.1µm</t>
  </si>
  <si>
    <t>FluoroPV Filter Cartridges</t>
  </si>
  <si>
    <t>PVDF Membrane/Sterile Liquid Filter/Effective Filtration Area 0.58m² (Ø 69-10 inch)</t>
  </si>
  <si>
    <t>Single-Layer Hydrophilic PVDF Membrane</t>
  </si>
  <si>
    <t>Double-Layer Hydrophilic PVDF Membrane</t>
  </si>
  <si>
    <t>LHPVND - Single-Layer Hydrophilic PVDF Membrane</t>
  </si>
  <si>
    <t>DLHPVNDR - Double-Layer Hydrophilic PVDF Membrane</t>
  </si>
  <si>
    <t>0010 = 0.10μm</t>
  </si>
  <si>
    <t>2222 = 0.22+0.22μm</t>
  </si>
  <si>
    <t xml:space="preserve">LHPVHBR Filter Cartridges </t>
  </si>
  <si>
    <t>Positive-Charged Zeta PVDF Membrane/Sterile Liquid Filter/Effective Filtration Area 0.58m² (Ø 69-10 inch)</t>
  </si>
  <si>
    <t>Single-Layer Positive-Charged Zeta PVDF Membrane</t>
  </si>
  <si>
    <t>Double-Layer Positive-Charged Zeta PVDF Membrane</t>
  </si>
  <si>
    <t>LHPVHBR - Single-Layer Positive-Charged Zeta PVDF Membrane</t>
  </si>
  <si>
    <t>DLHPVHBR - Double-Layer Positive-Charged Zeta PVDF Membrane</t>
  </si>
  <si>
    <t>TeflonFlow Filter Cartridges</t>
  </si>
  <si>
    <t>Hydrophobic PTFE Membrane/Sterile Solvent Filter/Effective Filtration Area 0.68-0.99m² (Ø 69-10 inch)</t>
  </si>
  <si>
    <t>0005 = 0.05μm</t>
  </si>
  <si>
    <t>TefloGas Filter Cartridges</t>
  </si>
  <si>
    <t>Hydrophobic PTFE Membrane /Sterile Gas Filter/Effective Filtration Area 0.68m² (Ø 68-10 inch)</t>
  </si>
  <si>
    <t>0001=0.01μm</t>
  </si>
  <si>
    <t>HT TefloGas Filter Cartridges</t>
  </si>
  <si>
    <t>Hydrophobic PTFE Membrane /Sterile-Grade Filter for Critical Gas Filtration/Effective Filtration Area 0.68m² (Ø 68-10 inch)</t>
  </si>
  <si>
    <t>AdvanLife Filter Cartridges</t>
  </si>
  <si>
    <t>PES Membrane/Bio-burden Reduction Liquid Filter/Effective Filtration Area 0.58m² (Ø 69-10 inch)</t>
  </si>
  <si>
    <t>DNV Filter Cartridges</t>
  </si>
  <si>
    <t>Positive-Charged Zeta PES &amp; Nylon Membrane/Endotoxin Removal/Effective Filtration Area 0.58m² (Ø 68-10 inch)</t>
  </si>
  <si>
    <t xml:space="preserve"> MultiPoly Filter Cartridges</t>
  </si>
  <si>
    <t>0020 = 0.2μm</t>
  </si>
  <si>
    <t>PolyFlow Filter Cartridges</t>
  </si>
  <si>
    <t>Multi-layer Pleated Polypropylene Media /Pre-filter for Liquids/Effective Filtration Area 0.26-0.29m² (Ø 69-10 inch)</t>
  </si>
  <si>
    <t>Polypropylene/Pre-filter for Liquids/Effective Filtration Area 0.51-0.61m² (Ø 69-10 inch)</t>
  </si>
  <si>
    <t>Absoguard Filter Cartridges</t>
  </si>
  <si>
    <t>Absolute Rated Polypropylene·Pre-filter for Liquids/Effective Filtration Area 0.37-0.68m² (Ø 71-10 inch)</t>
  </si>
  <si>
    <t>0030 = 0.3μm</t>
  </si>
  <si>
    <t>GFC Filter Cartridges</t>
  </si>
  <si>
    <t>Glass Fiber &amp; Carbon/Endotoxin Removal/Effective Filtration Area 0.39m² (Ø 69-10 inch)</t>
  </si>
  <si>
    <t>Мембрана из углерода и микростекловолокна/Фильтр для удаления эндотоксинов/Эффективная площадь фильтрации 0.39м² (Ø 69-10 дюйма)</t>
  </si>
  <si>
    <t>GlassFlow Filter Cartridges</t>
  </si>
  <si>
    <t>Мембрана  из микростекловолокна/Фильтр для предварительной очистки жидкостей/Эффективная площадь фильтрации 0.26-0.29м² (Ø 69-10 дюйма)</t>
  </si>
  <si>
    <t>Glass Fiber/Pre-filter for Liquids/Effective Filtration Area 0.26-0.29m² (Ø 69-10 inch)</t>
  </si>
  <si>
    <t>0010 = 0.1μm</t>
  </si>
  <si>
    <t>GlassGas Filter Cartridges</t>
  </si>
  <si>
    <t>Glass Fiber/Pre-filter for Gas/Effective Filtration Area 0.35m² (Ø 69-10 inch)</t>
  </si>
  <si>
    <t>PFA Filter Cartridges</t>
  </si>
  <si>
    <t>All Fluoropolymer Constructed/Designed for applications with extremely aggressive environments including strong acids, alkalis and solvents and high temperatures/Effective Filtration Area 0.91m² (Ø 68-10 inch)</t>
  </si>
  <si>
    <t>AETT/AETI Filter Cartridges</t>
  </si>
  <si>
    <t>AETT -  Expanded Hydrophobic PTFE Membrane</t>
  </si>
  <si>
    <t>0002 = 0.02μm</t>
  </si>
  <si>
    <t>APTF-T/APTFI-T  Filter Cartridges</t>
  </si>
  <si>
    <t>APTF-T  - Expanded Hydrophobic PTFE Membrane</t>
  </si>
  <si>
    <t>All Fluoropolymer Constructed, PTFE membrane and ECTFE core/Suitable to use in strong acid and solvent filtration/Effective Filtration Area 0.96m² (Ø 68-10 inch)</t>
  </si>
  <si>
    <t>All Fluoropolymer Constructed,PTFE membrane, ECTFE support and PVDF cage and core/Suitable to use in strong acid and solvent filtration/Effective Filtration Area 0.96m² (Ø 68-10 inch)</t>
  </si>
  <si>
    <t>Двухслойная мембрана PES/Стерильный фильтр для жидкостей/Эффективная площадь фильтрации 0.6м² (Ø 69-10 дюйма)</t>
  </si>
  <si>
    <t>Двухслойная мембрана PES/Стерильный фильтр для жидкостей/Эффективная площадь фильтрации 0.58м² (Ø 69-10 дюйма)</t>
  </si>
  <si>
    <t>GPFMP - BP≥0.1Mpa, DF≤24ml/min/10"cart, WFT≤0.75ml/ml/10"cart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</si>
</sst>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NumberFormat="1" applyFont="1" applyFill="1" applyBorder="1" applyProtection="1">
      <protection hidden="1"/>
    </xf>
    <xf numFmtId="0" fontId="0" fillId="0" borderId="1" xfId="0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hidden="1"/>
    </xf>
    <xf numFmtId="0" fontId="0" fillId="0" borderId="0" xfId="0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6" fillId="5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showGridLines="0" tabSelected="1" topLeftCell="A94" workbookViewId="0">
      <selection activeCell="B121" sqref="B121"/>
    </sheetView>
  </sheetViews>
  <sheetFormatPr defaultRowHeight="15" x14ac:dyDescent="0.25"/>
  <cols>
    <col min="1" max="1" width="4.42578125" style="4" customWidth="1"/>
    <col min="2" max="2" width="67.140625" style="4" customWidth="1"/>
    <col min="3" max="3" width="38.42578125" style="4" customWidth="1"/>
    <col min="4" max="4" width="58.85546875" style="4" customWidth="1"/>
    <col min="5" max="5" width="25.140625" style="4" customWidth="1"/>
    <col min="6" max="6" width="26.5703125" style="4" customWidth="1"/>
    <col min="7" max="7" width="17.85546875" style="4" customWidth="1"/>
    <col min="8" max="16384" width="9.140625" style="4"/>
  </cols>
  <sheetData>
    <row r="1" spans="1:6" ht="16.5" customHeight="1" x14ac:dyDescent="0.25">
      <c r="A1" s="11" t="s">
        <v>4</v>
      </c>
      <c r="B1" s="13"/>
      <c r="C1" s="12"/>
      <c r="D1" s="3"/>
      <c r="E1" s="3"/>
      <c r="F1" s="3"/>
    </row>
    <row r="2" spans="1:6" x14ac:dyDescent="0.25">
      <c r="B2" s="5" t="s">
        <v>43</v>
      </c>
    </row>
    <row r="3" spans="1:6" ht="15.75" thickBot="1" x14ac:dyDescent="0.3">
      <c r="B3" s="6"/>
    </row>
    <row r="4" spans="1:6" ht="15.75" thickBot="1" x14ac:dyDescent="0.3">
      <c r="B4" s="1" t="str">
        <f>B5&amp;"-"&amp;C5&amp;"-"&amp;D5&amp;"-"&amp;E5&amp;"-"&amp;F5&amp;"-P"</f>
        <v>DLHPF-0045-HTC-05-E-P</v>
      </c>
    </row>
    <row r="5" spans="1:6" hidden="1" x14ac:dyDescent="0.25">
      <c r="B5" s="7" t="str">
        <f>LEFT(B7,5)</f>
        <v>DLHPF</v>
      </c>
      <c r="C5" s="7" t="str">
        <f>LEFT(C7,4)</f>
        <v>0045</v>
      </c>
      <c r="D5" s="7" t="str">
        <f>LEFT(D7,3)</f>
        <v>HTC</v>
      </c>
      <c r="E5" s="7" t="str">
        <f>LEFT(E7,2)</f>
        <v>05</v>
      </c>
      <c r="F5" s="7" t="str">
        <f>LEFT(F7,1)</f>
        <v>E</v>
      </c>
    </row>
    <row r="6" spans="1:6" x14ac:dyDescent="0.25">
      <c r="B6" s="8" t="s">
        <v>6</v>
      </c>
      <c r="C6" s="8" t="s">
        <v>0</v>
      </c>
      <c r="D6" s="8" t="s">
        <v>1</v>
      </c>
      <c r="E6" s="8" t="s">
        <v>2</v>
      </c>
      <c r="F6" s="8" t="s">
        <v>3</v>
      </c>
    </row>
    <row r="7" spans="1:6" x14ac:dyDescent="0.25">
      <c r="B7" s="2" t="s">
        <v>92</v>
      </c>
      <c r="C7" s="2" t="s">
        <v>11</v>
      </c>
      <c r="D7" s="2" t="s">
        <v>93</v>
      </c>
      <c r="E7" s="2" t="s">
        <v>15</v>
      </c>
      <c r="F7" s="2" t="s">
        <v>18</v>
      </c>
    </row>
    <row r="8" spans="1:6" ht="24.75" customHeight="1" x14ac:dyDescent="0.25"/>
    <row r="9" spans="1:6" x14ac:dyDescent="0.25">
      <c r="A9" s="11" t="s">
        <v>5</v>
      </c>
      <c r="B9" s="12"/>
      <c r="C9" s="13"/>
      <c r="D9" s="3"/>
      <c r="E9" s="3"/>
      <c r="F9" s="3"/>
    </row>
    <row r="10" spans="1:6" x14ac:dyDescent="0.25">
      <c r="B10" s="5" t="s">
        <v>172</v>
      </c>
    </row>
    <row r="11" spans="1:6" ht="15.75" thickBot="1" x14ac:dyDescent="0.3">
      <c r="B11" s="6"/>
    </row>
    <row r="12" spans="1:6" ht="15.75" thickBot="1" x14ac:dyDescent="0.3">
      <c r="B12" s="9" t="str">
        <f>B13&amp;"-"&amp;C13&amp;"-"&amp;D13&amp;"-"&amp;E13&amp;"-"&amp;F13&amp;"-P"</f>
        <v>DPSDDT-6545-HSC-20-P-P</v>
      </c>
    </row>
    <row r="13" spans="1:6" hidden="1" x14ac:dyDescent="0.25">
      <c r="B13" s="7" t="str">
        <f>LEFT(B15,6)</f>
        <v>DPSDDT</v>
      </c>
      <c r="C13" s="7" t="str">
        <f>LEFT(C15,4)</f>
        <v>6545</v>
      </c>
      <c r="D13" s="7" t="str">
        <f>LEFT(D15,3)</f>
        <v>HSC</v>
      </c>
      <c r="E13" s="7" t="str">
        <f>LEFT(E15,2)</f>
        <v>20</v>
      </c>
      <c r="F13" s="7" t="str">
        <f>LEFT(F15,1)</f>
        <v>P</v>
      </c>
    </row>
    <row r="14" spans="1:6" x14ac:dyDescent="0.25">
      <c r="B14" s="8" t="s">
        <v>6</v>
      </c>
      <c r="C14" s="8" t="s">
        <v>0</v>
      </c>
      <c r="D14" s="8" t="s">
        <v>1</v>
      </c>
      <c r="E14" s="8" t="s">
        <v>2</v>
      </c>
      <c r="F14" s="8" t="s">
        <v>3</v>
      </c>
    </row>
    <row r="15" spans="1:6" x14ac:dyDescent="0.25">
      <c r="B15" s="2" t="s">
        <v>7</v>
      </c>
      <c r="C15" s="2" t="s">
        <v>8</v>
      </c>
      <c r="D15" s="2" t="s">
        <v>14</v>
      </c>
      <c r="E15" s="2" t="s">
        <v>16</v>
      </c>
      <c r="F15" s="2" t="s">
        <v>19</v>
      </c>
    </row>
    <row r="16" spans="1:6" ht="27.75" customHeight="1" x14ac:dyDescent="0.25"/>
    <row r="17" spans="1:6" ht="17.25" customHeight="1" x14ac:dyDescent="0.25">
      <c r="A17" s="11" t="s">
        <v>9</v>
      </c>
      <c r="B17" s="12"/>
      <c r="C17" s="13"/>
      <c r="D17" s="3"/>
      <c r="E17" s="3"/>
      <c r="F17" s="3"/>
    </row>
    <row r="18" spans="1:6" x14ac:dyDescent="0.25">
      <c r="B18" s="5" t="s">
        <v>173</v>
      </c>
    </row>
    <row r="19" spans="1:6" ht="15.75" thickBot="1" x14ac:dyDescent="0.3">
      <c r="B19" s="6"/>
    </row>
    <row r="20" spans="1:6" ht="15.75" thickBot="1" x14ac:dyDescent="0.3">
      <c r="B20" s="9" t="str">
        <f>B21&amp;"-"&amp;C21&amp;"-"&amp;D21&amp;"-"&amp;E21&amp;"-"&amp;F21&amp;"-P"</f>
        <v>SPSHR-0045-HSC-10-E-P</v>
      </c>
    </row>
    <row r="21" spans="1:6" hidden="1" x14ac:dyDescent="0.25">
      <c r="B21" s="7" t="str">
        <f>LEFT(B23,5)</f>
        <v>SPSHR</v>
      </c>
      <c r="C21" s="7" t="str">
        <f>LEFT(C23,4)</f>
        <v>0045</v>
      </c>
      <c r="D21" s="7" t="str">
        <f>LEFT(D23,3)</f>
        <v>HSC</v>
      </c>
      <c r="E21" s="7" t="str">
        <f>LEFT(E23,2)</f>
        <v>10</v>
      </c>
      <c r="F21" s="7" t="str">
        <f>LEFT(F23,1)</f>
        <v>E</v>
      </c>
    </row>
    <row r="22" spans="1:6" x14ac:dyDescent="0.25">
      <c r="B22" s="8" t="s">
        <v>6</v>
      </c>
      <c r="C22" s="8" t="s">
        <v>0</v>
      </c>
      <c r="D22" s="8" t="s">
        <v>1</v>
      </c>
      <c r="E22" s="8" t="s">
        <v>2</v>
      </c>
      <c r="F22" s="8" t="s">
        <v>3</v>
      </c>
    </row>
    <row r="23" spans="1:6" x14ac:dyDescent="0.25">
      <c r="B23" s="2" t="s">
        <v>10</v>
      </c>
      <c r="C23" s="2" t="s">
        <v>12</v>
      </c>
      <c r="D23" s="2" t="s">
        <v>14</v>
      </c>
      <c r="E23" s="2" t="s">
        <v>17</v>
      </c>
      <c r="F23" s="2" t="s">
        <v>18</v>
      </c>
    </row>
    <row r="24" spans="1:6" ht="30" customHeight="1" x14ac:dyDescent="0.25"/>
    <row r="25" spans="1:6" x14ac:dyDescent="0.25">
      <c r="A25" s="11" t="s">
        <v>21</v>
      </c>
      <c r="B25" s="12"/>
      <c r="C25" s="13"/>
      <c r="D25" s="3"/>
      <c r="E25" s="3"/>
      <c r="F25" s="3"/>
    </row>
    <row r="26" spans="1:6" x14ac:dyDescent="0.25">
      <c r="B26" s="5" t="s">
        <v>44</v>
      </c>
    </row>
    <row r="27" spans="1:6" ht="15.75" thickBot="1" x14ac:dyDescent="0.3">
      <c r="B27" s="6"/>
    </row>
    <row r="28" spans="1:6" ht="15.75" thickBot="1" x14ac:dyDescent="0.3">
      <c r="B28" s="9" t="str">
        <f>B29&amp;"-"&amp;C29&amp;"-"&amp;D29&amp;"-"&amp;E29&amp;"-"&amp;F29&amp;"-P"</f>
        <v>DN66T-2222-HSC-10-S-P</v>
      </c>
    </row>
    <row r="29" spans="1:6" hidden="1" x14ac:dyDescent="0.25">
      <c r="B29" s="7" t="str">
        <f>LEFT(B31,5)</f>
        <v>DN66T</v>
      </c>
      <c r="C29" s="7" t="str">
        <f>LEFT(C31,4)</f>
        <v>2222</v>
      </c>
      <c r="D29" s="7" t="str">
        <f>LEFT(D31,3)</f>
        <v>HSC</v>
      </c>
      <c r="E29" s="7" t="str">
        <f>LEFT(E31,2)</f>
        <v>10</v>
      </c>
      <c r="F29" s="7" t="str">
        <f>LEFT(F31,1)</f>
        <v>S</v>
      </c>
    </row>
    <row r="30" spans="1:6" x14ac:dyDescent="0.25">
      <c r="B30" s="8" t="s">
        <v>6</v>
      </c>
      <c r="C30" s="8" t="s">
        <v>0</v>
      </c>
      <c r="D30" s="8" t="s">
        <v>1</v>
      </c>
      <c r="E30" s="8" t="s">
        <v>2</v>
      </c>
      <c r="F30" s="8" t="s">
        <v>3</v>
      </c>
    </row>
    <row r="31" spans="1:6" x14ac:dyDescent="0.25">
      <c r="B31" s="2" t="s">
        <v>22</v>
      </c>
      <c r="C31" s="2" t="s">
        <v>13</v>
      </c>
      <c r="D31" s="2" t="s">
        <v>14</v>
      </c>
      <c r="E31" s="2" t="s">
        <v>17</v>
      </c>
      <c r="F31" s="2" t="s">
        <v>20</v>
      </c>
    </row>
    <row r="32" spans="1:6" ht="27" customHeight="1" x14ac:dyDescent="0.25"/>
    <row r="33" spans="1:6" x14ac:dyDescent="0.25">
      <c r="A33" s="11" t="s">
        <v>23</v>
      </c>
      <c r="B33" s="12"/>
      <c r="C33" s="13"/>
      <c r="D33" s="3"/>
      <c r="E33" s="3"/>
      <c r="F33" s="3"/>
    </row>
    <row r="34" spans="1:6" x14ac:dyDescent="0.25">
      <c r="B34" s="5" t="s">
        <v>45</v>
      </c>
    </row>
    <row r="35" spans="1:6" ht="15.75" thickBot="1" x14ac:dyDescent="0.3">
      <c r="B35" s="6"/>
    </row>
    <row r="36" spans="1:6" ht="15.75" thickBot="1" x14ac:dyDescent="0.3">
      <c r="B36" s="9" t="str">
        <f>B37&amp;"-"&amp;C37&amp;"-"&amp;D37&amp;"-"&amp;E37&amp;"-"&amp;F37&amp;"-P"</f>
        <v>LHPVND-0045-HSC-10-S-P</v>
      </c>
      <c r="C36" s="10" t="s">
        <v>25</v>
      </c>
    </row>
    <row r="37" spans="1:6" hidden="1" x14ac:dyDescent="0.25">
      <c r="B37" s="7" t="str">
        <f>LEFT(B39,6)</f>
        <v>LHPVND</v>
      </c>
      <c r="C37" s="7" t="str">
        <f>LEFT(C39,4)</f>
        <v>0045</v>
      </c>
      <c r="D37" s="7" t="str">
        <f>LEFT(D39,3)</f>
        <v>HSC</v>
      </c>
      <c r="E37" s="7" t="str">
        <f>LEFT(E39,2)</f>
        <v>10</v>
      </c>
      <c r="F37" s="7" t="str">
        <f>LEFT(F39,1)</f>
        <v>S</v>
      </c>
    </row>
    <row r="38" spans="1:6" x14ac:dyDescent="0.25">
      <c r="B38" s="8" t="s">
        <v>6</v>
      </c>
      <c r="C38" s="8" t="s">
        <v>0</v>
      </c>
      <c r="D38" s="8" t="s">
        <v>1</v>
      </c>
      <c r="E38" s="8" t="s">
        <v>2</v>
      </c>
      <c r="F38" s="8" t="s">
        <v>3</v>
      </c>
    </row>
    <row r="39" spans="1:6" x14ac:dyDescent="0.25">
      <c r="B39" s="2" t="s">
        <v>24</v>
      </c>
      <c r="C39" s="2" t="s">
        <v>11</v>
      </c>
      <c r="D39" s="2" t="s">
        <v>14</v>
      </c>
      <c r="E39" s="2" t="s">
        <v>17</v>
      </c>
      <c r="F39" s="2" t="s">
        <v>20</v>
      </c>
    </row>
    <row r="40" spans="1:6" ht="9.75" customHeight="1" thickBot="1" x14ac:dyDescent="0.3"/>
    <row r="41" spans="1:6" ht="15.75" thickBot="1" x14ac:dyDescent="0.3">
      <c r="B41" s="9" t="str">
        <f>B42&amp;"-"&amp;C42&amp;"-"&amp;D42&amp;"-"&amp;E42&amp;"-"&amp;F42&amp;"-P"</f>
        <v>DLHPVNDR-2210-HSC-10-S-P</v>
      </c>
      <c r="C41" s="10" t="s">
        <v>26</v>
      </c>
    </row>
    <row r="42" spans="1:6" hidden="1" x14ac:dyDescent="0.25">
      <c r="B42" s="7" t="str">
        <f>LEFT(B44,8)</f>
        <v>DLHPVNDR</v>
      </c>
      <c r="C42" s="7" t="str">
        <f>LEFT(C44,4)</f>
        <v>2210</v>
      </c>
      <c r="D42" s="7" t="str">
        <f>LEFT(D44,3)</f>
        <v>HSC</v>
      </c>
      <c r="E42" s="7" t="str">
        <f>LEFT(E44,2)</f>
        <v>10</v>
      </c>
      <c r="F42" s="7" t="str">
        <f>LEFT(F44,1)</f>
        <v>S</v>
      </c>
    </row>
    <row r="43" spans="1:6" x14ac:dyDescent="0.25">
      <c r="B43" s="8" t="s">
        <v>6</v>
      </c>
      <c r="C43" s="8" t="s">
        <v>0</v>
      </c>
      <c r="D43" s="8" t="s">
        <v>1</v>
      </c>
      <c r="E43" s="8" t="s">
        <v>2</v>
      </c>
      <c r="F43" s="8" t="s">
        <v>3</v>
      </c>
    </row>
    <row r="44" spans="1:6" x14ac:dyDescent="0.25">
      <c r="B44" s="2" t="s">
        <v>27</v>
      </c>
      <c r="C44" s="2" t="s">
        <v>28</v>
      </c>
      <c r="D44" s="2" t="s">
        <v>14</v>
      </c>
      <c r="E44" s="2" t="s">
        <v>17</v>
      </c>
      <c r="F44" s="2" t="s">
        <v>20</v>
      </c>
    </row>
    <row r="45" spans="1:6" ht="29.25" customHeight="1" x14ac:dyDescent="0.25"/>
    <row r="46" spans="1:6" x14ac:dyDescent="0.25">
      <c r="A46" s="11" t="s">
        <v>29</v>
      </c>
      <c r="B46" s="13"/>
      <c r="C46" s="12"/>
      <c r="D46" s="3"/>
      <c r="E46" s="3"/>
      <c r="F46" s="3"/>
    </row>
    <row r="47" spans="1:6" x14ac:dyDescent="0.25">
      <c r="B47" s="5" t="s">
        <v>46</v>
      </c>
    </row>
    <row r="48" spans="1:6" ht="15.75" thickBot="1" x14ac:dyDescent="0.3">
      <c r="B48" s="6"/>
    </row>
    <row r="49" spans="1:6" ht="15.75" thickBot="1" x14ac:dyDescent="0.3">
      <c r="B49" s="9" t="str">
        <f>B50&amp;"-"&amp;C50&amp;"-"&amp;D50&amp;"-"&amp;E50&amp;"-"&amp;F50&amp;"-P"</f>
        <v>LHPVHBR-0010-HSC-10-S-P</v>
      </c>
      <c r="C49" s="10" t="s">
        <v>25</v>
      </c>
    </row>
    <row r="50" spans="1:6" hidden="1" x14ac:dyDescent="0.25">
      <c r="B50" s="7" t="str">
        <f>LEFT(B52,7)</f>
        <v>LHPVHBR</v>
      </c>
      <c r="C50" s="7" t="str">
        <f>LEFT(C52,4)</f>
        <v>0010</v>
      </c>
      <c r="D50" s="7" t="str">
        <f>LEFT(D52,3)</f>
        <v>HSC</v>
      </c>
      <c r="E50" s="7" t="str">
        <f>LEFT(E52,2)</f>
        <v>10</v>
      </c>
      <c r="F50" s="7" t="str">
        <f>LEFT(F52,1)</f>
        <v>S</v>
      </c>
    </row>
    <row r="51" spans="1:6" x14ac:dyDescent="0.25">
      <c r="B51" s="8" t="s">
        <v>6</v>
      </c>
      <c r="C51" s="8" t="s">
        <v>0</v>
      </c>
      <c r="D51" s="8" t="s">
        <v>1</v>
      </c>
      <c r="E51" s="8" t="s">
        <v>2</v>
      </c>
      <c r="F51" s="8" t="s">
        <v>3</v>
      </c>
    </row>
    <row r="52" spans="1:6" x14ac:dyDescent="0.25">
      <c r="B52" s="2" t="s">
        <v>30</v>
      </c>
      <c r="C52" s="2" t="s">
        <v>32</v>
      </c>
      <c r="D52" s="2" t="s">
        <v>14</v>
      </c>
      <c r="E52" s="2" t="s">
        <v>17</v>
      </c>
      <c r="F52" s="2" t="s">
        <v>20</v>
      </c>
    </row>
    <row r="53" spans="1:6" ht="16.5" customHeight="1" thickBot="1" x14ac:dyDescent="0.3"/>
    <row r="54" spans="1:6" ht="15.75" thickBot="1" x14ac:dyDescent="0.3">
      <c r="B54" s="9" t="str">
        <f>B55&amp;"-"&amp;C55&amp;"-"&amp;D55&amp;"-"&amp;E55&amp;"-"&amp;F55&amp;"-P"</f>
        <v>DLHPVHBR-6545-HSC-10-S-P</v>
      </c>
      <c r="C54" s="10" t="s">
        <v>26</v>
      </c>
    </row>
    <row r="55" spans="1:6" hidden="1" x14ac:dyDescent="0.25">
      <c r="B55" s="7" t="str">
        <f>LEFT(B57,8)</f>
        <v>DLHPVHBR</v>
      </c>
      <c r="C55" s="7" t="str">
        <f>LEFT(C57,4)</f>
        <v>6545</v>
      </c>
      <c r="D55" s="7" t="str">
        <f>LEFT(D57,3)</f>
        <v>HSC</v>
      </c>
      <c r="E55" s="7" t="str">
        <f>LEFT(E57,2)</f>
        <v>10</v>
      </c>
      <c r="F55" s="7" t="str">
        <f>LEFT(F57,1)</f>
        <v>S</v>
      </c>
    </row>
    <row r="56" spans="1:6" x14ac:dyDescent="0.25">
      <c r="B56" s="8" t="s">
        <v>6</v>
      </c>
      <c r="C56" s="8" t="s">
        <v>0</v>
      </c>
      <c r="D56" s="8" t="s">
        <v>1</v>
      </c>
      <c r="E56" s="8" t="s">
        <v>2</v>
      </c>
      <c r="F56" s="8" t="s">
        <v>3</v>
      </c>
    </row>
    <row r="57" spans="1:6" x14ac:dyDescent="0.25">
      <c r="B57" s="2" t="s">
        <v>31</v>
      </c>
      <c r="C57" s="2" t="s">
        <v>8</v>
      </c>
      <c r="D57" s="2" t="s">
        <v>14</v>
      </c>
      <c r="E57" s="2" t="s">
        <v>17</v>
      </c>
      <c r="F57" s="2" t="s">
        <v>20</v>
      </c>
    </row>
    <row r="58" spans="1:6" ht="26.25" customHeight="1" x14ac:dyDescent="0.25"/>
    <row r="59" spans="1:6" x14ac:dyDescent="0.25">
      <c r="A59" s="11" t="s">
        <v>33</v>
      </c>
      <c r="B59" s="13"/>
      <c r="C59" s="12"/>
      <c r="D59" s="3"/>
      <c r="E59" s="3"/>
      <c r="F59" s="3"/>
    </row>
    <row r="60" spans="1:6" x14ac:dyDescent="0.25">
      <c r="B60" s="5" t="s">
        <v>47</v>
      </c>
    </row>
    <row r="61" spans="1:6" ht="15.75" thickBot="1" x14ac:dyDescent="0.3">
      <c r="B61" s="6"/>
    </row>
    <row r="62" spans="1:6" ht="15.75" thickBot="1" x14ac:dyDescent="0.3">
      <c r="B62" s="9" t="str">
        <f>B63&amp;"-"&amp;C63&amp;"-"&amp;D63&amp;"-"&amp;E63&amp;"-"&amp;F63&amp;"-P"</f>
        <v>LPF-0300-HSC-10-S-P</v>
      </c>
      <c r="C62" s="10"/>
    </row>
    <row r="63" spans="1:6" hidden="1" x14ac:dyDescent="0.25">
      <c r="B63" s="7" t="str">
        <f>LEFT(B65,3)</f>
        <v>LPF</v>
      </c>
      <c r="C63" s="7" t="str">
        <f>LEFT(C65,4)</f>
        <v>0300</v>
      </c>
      <c r="D63" s="7" t="str">
        <f>LEFT(D65,3)</f>
        <v>HSC</v>
      </c>
      <c r="E63" s="7" t="str">
        <f>LEFT(E65,2)</f>
        <v>10</v>
      </c>
      <c r="F63" s="7" t="str">
        <f>LEFT(F65,1)</f>
        <v>S</v>
      </c>
    </row>
    <row r="64" spans="1:6" x14ac:dyDescent="0.25">
      <c r="B64" s="8" t="s">
        <v>6</v>
      </c>
      <c r="C64" s="8" t="s">
        <v>0</v>
      </c>
      <c r="D64" s="8" t="s">
        <v>1</v>
      </c>
      <c r="E64" s="8" t="s">
        <v>2</v>
      </c>
      <c r="F64" s="8" t="s">
        <v>3</v>
      </c>
    </row>
    <row r="65" spans="1:6" x14ac:dyDescent="0.25">
      <c r="B65" s="2" t="s">
        <v>34</v>
      </c>
      <c r="C65" s="2" t="s">
        <v>35</v>
      </c>
      <c r="D65" s="2" t="s">
        <v>14</v>
      </c>
      <c r="E65" s="2" t="s">
        <v>17</v>
      </c>
      <c r="F65" s="2" t="s">
        <v>20</v>
      </c>
    </row>
    <row r="66" spans="1:6" ht="26.25" customHeight="1" x14ac:dyDescent="0.25"/>
    <row r="67" spans="1:6" x14ac:dyDescent="0.25">
      <c r="A67" s="11" t="s">
        <v>36</v>
      </c>
      <c r="B67" s="13"/>
      <c r="C67" s="12"/>
      <c r="D67" s="3"/>
      <c r="E67" s="3"/>
      <c r="F67" s="3"/>
    </row>
    <row r="68" spans="1:6" x14ac:dyDescent="0.25">
      <c r="B68" s="5" t="s">
        <v>48</v>
      </c>
    </row>
    <row r="69" spans="1:6" ht="15.75" thickBot="1" x14ac:dyDescent="0.3">
      <c r="B69" s="6"/>
    </row>
    <row r="70" spans="1:6" ht="15.75" thickBot="1" x14ac:dyDescent="0.3">
      <c r="B70" s="9" t="str">
        <f>B71&amp;"-"&amp;C71&amp;"-"&amp;D71&amp;"-"&amp;E71&amp;"-"&amp;F71&amp;"-P"</f>
        <v>GPFMP-0022-HSC-10-S-P</v>
      </c>
      <c r="C70" s="10"/>
    </row>
    <row r="71" spans="1:6" hidden="1" x14ac:dyDescent="0.25">
      <c r="B71" s="7" t="str">
        <f>LEFT(B73,5)</f>
        <v>GPFMP</v>
      </c>
      <c r="C71" s="7" t="str">
        <f>LEFT(C73,4)</f>
        <v>0022</v>
      </c>
      <c r="D71" s="7" t="str">
        <f>LEFT(D73,3)</f>
        <v>HSC</v>
      </c>
      <c r="E71" s="7" t="str">
        <f>LEFT(E73,2)</f>
        <v>10</v>
      </c>
      <c r="F71" s="7" t="str">
        <f>LEFT(F73,1)</f>
        <v>S</v>
      </c>
    </row>
    <row r="72" spans="1:6" x14ac:dyDescent="0.25">
      <c r="B72" s="8" t="s">
        <v>6</v>
      </c>
      <c r="C72" s="8" t="s">
        <v>0</v>
      </c>
      <c r="D72" s="8" t="s">
        <v>1</v>
      </c>
      <c r="E72" s="8" t="s">
        <v>2</v>
      </c>
      <c r="F72" s="8" t="s">
        <v>3</v>
      </c>
    </row>
    <row r="73" spans="1:6" x14ac:dyDescent="0.25">
      <c r="B73" s="2" t="s">
        <v>174</v>
      </c>
      <c r="C73" s="2" t="s">
        <v>38</v>
      </c>
      <c r="D73" s="2" t="s">
        <v>14</v>
      </c>
      <c r="E73" s="2" t="s">
        <v>17</v>
      </c>
      <c r="F73" s="2" t="s">
        <v>20</v>
      </c>
    </row>
    <row r="74" spans="1:6" ht="29.25" customHeight="1" x14ac:dyDescent="0.25"/>
    <row r="75" spans="1:6" x14ac:dyDescent="0.25">
      <c r="A75" s="11" t="s">
        <v>42</v>
      </c>
      <c r="B75" s="13"/>
      <c r="C75" s="12"/>
      <c r="D75" s="3"/>
      <c r="E75" s="3"/>
      <c r="F75" s="3"/>
    </row>
    <row r="76" spans="1:6" x14ac:dyDescent="0.25">
      <c r="B76" s="5" t="s">
        <v>49</v>
      </c>
    </row>
    <row r="77" spans="1:6" ht="15.75" thickBot="1" x14ac:dyDescent="0.3">
      <c r="B77" s="6"/>
    </row>
    <row r="78" spans="1:6" ht="15.75" thickBot="1" x14ac:dyDescent="0.3">
      <c r="B78" s="9" t="str">
        <f>B79&amp;"-"&amp;C79&amp;"-"&amp;D79&amp;"-"&amp;E79&amp;"-"&amp;F79&amp;"-P"</f>
        <v>HSGPFP-0001-HSC-10-S-P</v>
      </c>
      <c r="C78" s="10"/>
    </row>
    <row r="79" spans="1:6" hidden="1" x14ac:dyDescent="0.25">
      <c r="B79" s="7" t="str">
        <f>LEFT(B81,6)</f>
        <v>HSGPFP</v>
      </c>
      <c r="C79" s="7" t="str">
        <f>LEFT(C81,4)</f>
        <v>0001</v>
      </c>
      <c r="D79" s="7" t="str">
        <f>LEFT(D81,3)</f>
        <v>HSC</v>
      </c>
      <c r="E79" s="7" t="str">
        <f>LEFT(E81,2)</f>
        <v>10</v>
      </c>
      <c r="F79" s="7" t="str">
        <f>LEFT(F81,1)</f>
        <v>S</v>
      </c>
    </row>
    <row r="80" spans="1:6" x14ac:dyDescent="0.25">
      <c r="B80" s="8" t="s">
        <v>6</v>
      </c>
      <c r="C80" s="8" t="s">
        <v>0</v>
      </c>
      <c r="D80" s="8" t="s">
        <v>1</v>
      </c>
      <c r="E80" s="8" t="s">
        <v>2</v>
      </c>
      <c r="F80" s="8" t="s">
        <v>3</v>
      </c>
    </row>
    <row r="81" spans="1:6" x14ac:dyDescent="0.25">
      <c r="B81" s="2" t="s">
        <v>39</v>
      </c>
      <c r="C81" s="2" t="s">
        <v>50</v>
      </c>
      <c r="D81" s="2" t="s">
        <v>14</v>
      </c>
      <c r="E81" s="2" t="s">
        <v>17</v>
      </c>
      <c r="F81" s="2" t="s">
        <v>20</v>
      </c>
    </row>
    <row r="82" spans="1:6" ht="26.25" customHeight="1" x14ac:dyDescent="0.25"/>
    <row r="83" spans="1:6" x14ac:dyDescent="0.25">
      <c r="A83" s="11" t="s">
        <v>40</v>
      </c>
      <c r="B83" s="13"/>
      <c r="C83" s="12"/>
      <c r="D83" s="3"/>
      <c r="E83" s="3"/>
      <c r="F83" s="3"/>
    </row>
    <row r="84" spans="1:6" x14ac:dyDescent="0.25">
      <c r="B84" s="5" t="s">
        <v>51</v>
      </c>
    </row>
    <row r="85" spans="1:6" ht="15.75" thickBot="1" x14ac:dyDescent="0.3">
      <c r="B85" s="6"/>
    </row>
    <row r="86" spans="1:6" ht="15.75" thickBot="1" x14ac:dyDescent="0.3">
      <c r="B86" s="9" t="str">
        <f>B87&amp;"-"&amp;C87&amp;"-"&amp;D87&amp;"-"&amp;E87&amp;"-"&amp;F87&amp;"-P"</f>
        <v>APSEA-0120-HSC-05-S-P</v>
      </c>
      <c r="C86" s="10"/>
    </row>
    <row r="87" spans="1:6" hidden="1" x14ac:dyDescent="0.25">
      <c r="B87" s="7" t="str">
        <f>LEFT(B89,5)</f>
        <v>APSEA</v>
      </c>
      <c r="C87" s="7" t="str">
        <f>LEFT(C89,4)</f>
        <v>0120</v>
      </c>
      <c r="D87" s="7" t="str">
        <f>LEFT(D89,3)</f>
        <v>HSC</v>
      </c>
      <c r="E87" s="7" t="str">
        <f>LEFT(E89,2)</f>
        <v>05</v>
      </c>
      <c r="F87" s="7" t="str">
        <f>LEFT(F89,1)</f>
        <v>S</v>
      </c>
    </row>
    <row r="88" spans="1:6" x14ac:dyDescent="0.25">
      <c r="B88" s="8" t="s">
        <v>6</v>
      </c>
      <c r="C88" s="8" t="s">
        <v>0</v>
      </c>
      <c r="D88" s="8" t="s">
        <v>1</v>
      </c>
      <c r="E88" s="8" t="s">
        <v>2</v>
      </c>
      <c r="F88" s="8" t="s">
        <v>3</v>
      </c>
    </row>
    <row r="89" spans="1:6" x14ac:dyDescent="0.25">
      <c r="B89" s="2" t="s">
        <v>52</v>
      </c>
      <c r="C89" s="2" t="s">
        <v>41</v>
      </c>
      <c r="D89" s="2" t="s">
        <v>14</v>
      </c>
      <c r="E89" s="2" t="s">
        <v>15</v>
      </c>
      <c r="F89" s="2" t="s">
        <v>20</v>
      </c>
    </row>
    <row r="90" spans="1:6" ht="28.5" customHeight="1" x14ac:dyDescent="0.25"/>
    <row r="91" spans="1:6" x14ac:dyDescent="0.25">
      <c r="A91" s="11" t="s">
        <v>53</v>
      </c>
      <c r="B91" s="13"/>
      <c r="C91" s="12"/>
      <c r="D91" s="3"/>
      <c r="E91" s="3"/>
      <c r="F91" s="3"/>
    </row>
    <row r="92" spans="1:6" x14ac:dyDescent="0.25">
      <c r="B92" s="5" t="s">
        <v>54</v>
      </c>
    </row>
    <row r="93" spans="1:6" ht="15.75" thickBot="1" x14ac:dyDescent="0.3">
      <c r="B93" s="6"/>
    </row>
    <row r="94" spans="1:6" ht="15.75" thickBot="1" x14ac:dyDescent="0.3">
      <c r="B94" s="9" t="str">
        <f>B95&amp;"-"&amp;C95&amp;"-"&amp;D95&amp;"-"&amp;E95&amp;"-"&amp;F95&amp;"-P"</f>
        <v>DNV-0120-HSC-05-S-P</v>
      </c>
      <c r="C94" s="10"/>
    </row>
    <row r="95" spans="1:6" hidden="1" x14ac:dyDescent="0.25">
      <c r="B95" s="7" t="str">
        <f>LEFT(B97,3)</f>
        <v>DNV</v>
      </c>
      <c r="C95" s="7" t="str">
        <f>LEFT(C97,4)</f>
        <v>0120</v>
      </c>
      <c r="D95" s="7" t="str">
        <f>LEFT(D97,3)</f>
        <v>HSC</v>
      </c>
      <c r="E95" s="7" t="str">
        <f>LEFT(E97,2)</f>
        <v>05</v>
      </c>
      <c r="F95" s="7" t="str">
        <f>LEFT(F97,1)</f>
        <v>S</v>
      </c>
    </row>
    <row r="96" spans="1:6" x14ac:dyDescent="0.25">
      <c r="B96" s="8" t="s">
        <v>6</v>
      </c>
      <c r="C96" s="8" t="s">
        <v>0</v>
      </c>
      <c r="D96" s="8" t="s">
        <v>1</v>
      </c>
      <c r="E96" s="8" t="s">
        <v>2</v>
      </c>
      <c r="F96" s="8" t="s">
        <v>3</v>
      </c>
    </row>
    <row r="97" spans="1:6" x14ac:dyDescent="0.25">
      <c r="B97" s="2" t="s">
        <v>55</v>
      </c>
      <c r="C97" s="2" t="s">
        <v>41</v>
      </c>
      <c r="D97" s="2" t="s">
        <v>14</v>
      </c>
      <c r="E97" s="2" t="s">
        <v>15</v>
      </c>
      <c r="F97" s="2" t="s">
        <v>20</v>
      </c>
    </row>
    <row r="98" spans="1:6" ht="26.25" customHeight="1" x14ac:dyDescent="0.25"/>
    <row r="99" spans="1:6" x14ac:dyDescent="0.25">
      <c r="A99" s="11" t="s">
        <v>56</v>
      </c>
      <c r="B99" s="13"/>
      <c r="C99" s="12"/>
      <c r="D99" s="3"/>
      <c r="E99" s="3"/>
      <c r="F99" s="3"/>
    </row>
    <row r="100" spans="1:6" x14ac:dyDescent="0.25">
      <c r="B100" s="5" t="s">
        <v>59</v>
      </c>
    </row>
    <row r="101" spans="1:6" ht="15.75" thickBot="1" x14ac:dyDescent="0.3">
      <c r="B101" s="6"/>
    </row>
    <row r="102" spans="1:6" ht="15.75" thickBot="1" x14ac:dyDescent="0.3">
      <c r="B102" s="9" t="str">
        <f>B103&amp;"-"&amp;C103&amp;"-"&amp;D103&amp;"-"&amp;E103&amp;"-"&amp;F103&amp;"-P"</f>
        <v>PFSA2-0120-HSC-05-S-P</v>
      </c>
      <c r="C102" s="10"/>
    </row>
    <row r="103" spans="1:6" hidden="1" x14ac:dyDescent="0.25">
      <c r="B103" s="7" t="str">
        <f>LEFT(B105,5)</f>
        <v>PFSA2</v>
      </c>
      <c r="C103" s="7" t="str">
        <f>LEFT(C105,4)</f>
        <v>0120</v>
      </c>
      <c r="D103" s="7" t="str">
        <f>LEFT(D105,3)</f>
        <v>HSC</v>
      </c>
      <c r="E103" s="7" t="str">
        <f>LEFT(E105,2)</f>
        <v>05</v>
      </c>
      <c r="F103" s="7" t="str">
        <f>LEFT(F105,1)</f>
        <v>S</v>
      </c>
    </row>
    <row r="104" spans="1:6" x14ac:dyDescent="0.25">
      <c r="B104" s="8" t="s">
        <v>6</v>
      </c>
      <c r="C104" s="8" t="s">
        <v>0</v>
      </c>
      <c r="D104" s="8" t="s">
        <v>1</v>
      </c>
      <c r="E104" s="8" t="s">
        <v>2</v>
      </c>
      <c r="F104" s="8" t="s">
        <v>3</v>
      </c>
    </row>
    <row r="105" spans="1:6" x14ac:dyDescent="0.25">
      <c r="B105" s="2" t="s">
        <v>57</v>
      </c>
      <c r="C105" s="2" t="s">
        <v>41</v>
      </c>
      <c r="D105" s="2" t="s">
        <v>14</v>
      </c>
      <c r="E105" s="2" t="s">
        <v>15</v>
      </c>
      <c r="F105" s="2" t="s">
        <v>20</v>
      </c>
    </row>
    <row r="106" spans="1:6" ht="23.25" customHeight="1" x14ac:dyDescent="0.25"/>
    <row r="107" spans="1:6" x14ac:dyDescent="0.25">
      <c r="A107" s="11" t="s">
        <v>58</v>
      </c>
      <c r="B107" s="13"/>
      <c r="C107" s="12"/>
      <c r="D107" s="3"/>
      <c r="E107" s="3"/>
      <c r="F107" s="3"/>
    </row>
    <row r="108" spans="1:6" x14ac:dyDescent="0.25">
      <c r="B108" s="5" t="s">
        <v>60</v>
      </c>
    </row>
    <row r="109" spans="1:6" ht="15.75" thickBot="1" x14ac:dyDescent="0.3">
      <c r="B109" s="6"/>
    </row>
    <row r="110" spans="1:6" ht="15.75" thickBot="1" x14ac:dyDescent="0.3">
      <c r="B110" s="9" t="str">
        <f>B111&amp;"-"&amp;C111&amp;"-"&amp;D111&amp;"-"&amp;E111&amp;"-"&amp;F111&amp;"-P"</f>
        <v>HPP-0120-HSC-05-S-P</v>
      </c>
      <c r="C110" s="10"/>
    </row>
    <row r="111" spans="1:6" hidden="1" x14ac:dyDescent="0.25">
      <c r="B111" s="7" t="str">
        <f>LEFT(B113,3)</f>
        <v>HPP</v>
      </c>
      <c r="C111" s="7" t="str">
        <f>LEFT(C113,4)</f>
        <v>0120</v>
      </c>
      <c r="D111" s="7" t="str">
        <f>LEFT(D113,3)</f>
        <v>HSC</v>
      </c>
      <c r="E111" s="7" t="str">
        <f>LEFT(E113,2)</f>
        <v>05</v>
      </c>
      <c r="F111" s="7" t="str">
        <f>LEFT(F113,1)</f>
        <v>S</v>
      </c>
    </row>
    <row r="112" spans="1:6" x14ac:dyDescent="0.25">
      <c r="B112" s="8" t="s">
        <v>6</v>
      </c>
      <c r="C112" s="8" t="s">
        <v>0</v>
      </c>
      <c r="D112" s="8" t="s">
        <v>1</v>
      </c>
      <c r="E112" s="8" t="s">
        <v>2</v>
      </c>
      <c r="F112" s="8" t="s">
        <v>3</v>
      </c>
    </row>
    <row r="113" spans="1:6" x14ac:dyDescent="0.25">
      <c r="B113" s="2" t="s">
        <v>61</v>
      </c>
      <c r="C113" s="2" t="s">
        <v>41</v>
      </c>
      <c r="D113" s="2" t="s">
        <v>14</v>
      </c>
      <c r="E113" s="2" t="s">
        <v>15</v>
      </c>
      <c r="F113" s="2" t="s">
        <v>20</v>
      </c>
    </row>
    <row r="114" spans="1:6" ht="24.75" customHeight="1" x14ac:dyDescent="0.25"/>
    <row r="115" spans="1:6" x14ac:dyDescent="0.25">
      <c r="A115" s="11" t="s">
        <v>62</v>
      </c>
      <c r="B115" s="13"/>
      <c r="C115" s="12"/>
      <c r="D115" s="3"/>
      <c r="E115" s="3"/>
      <c r="F115" s="3"/>
    </row>
    <row r="116" spans="1:6" x14ac:dyDescent="0.25">
      <c r="B116" s="5" t="s">
        <v>63</v>
      </c>
    </row>
    <row r="117" spans="1:6" ht="15.75" thickBot="1" x14ac:dyDescent="0.3">
      <c r="B117" s="6"/>
    </row>
    <row r="118" spans="1:6" ht="15.75" thickBot="1" x14ac:dyDescent="0.3">
      <c r="B118" s="9" t="str">
        <f>B119&amp;"-"&amp;C119&amp;"-"&amp;D119&amp;"-"&amp;E119&amp;"-"&amp;F119&amp;"-P"</f>
        <v>APP-0030-HSC-05-S-P</v>
      </c>
      <c r="C118" s="10"/>
    </row>
    <row r="119" spans="1:6" hidden="1" x14ac:dyDescent="0.25">
      <c r="B119" s="7" t="str">
        <f>LEFT(B121,3)</f>
        <v>APP</v>
      </c>
      <c r="C119" s="7" t="str">
        <f>LEFT(C121,4)</f>
        <v>0030</v>
      </c>
      <c r="D119" s="7" t="str">
        <f>LEFT(D121,3)</f>
        <v>HSC</v>
      </c>
      <c r="E119" s="7" t="str">
        <f>LEFT(E121,2)</f>
        <v>05</v>
      </c>
      <c r="F119" s="7" t="str">
        <f>LEFT(F121,1)</f>
        <v>S</v>
      </c>
    </row>
    <row r="120" spans="1:6" x14ac:dyDescent="0.25">
      <c r="B120" s="8" t="s">
        <v>6</v>
      </c>
      <c r="C120" s="8" t="s">
        <v>0</v>
      </c>
      <c r="D120" s="8" t="s">
        <v>1</v>
      </c>
      <c r="E120" s="8" t="s">
        <v>2</v>
      </c>
      <c r="F120" s="8" t="s">
        <v>3</v>
      </c>
    </row>
    <row r="121" spans="1:6" x14ac:dyDescent="0.25">
      <c r="B121" s="2" t="s">
        <v>64</v>
      </c>
      <c r="C121" s="2" t="s">
        <v>65</v>
      </c>
      <c r="D121" s="2" t="s">
        <v>14</v>
      </c>
      <c r="E121" s="2" t="s">
        <v>15</v>
      </c>
      <c r="F121" s="2" t="s">
        <v>20</v>
      </c>
    </row>
    <row r="123" spans="1:6" x14ac:dyDescent="0.25">
      <c r="A123" s="11" t="s">
        <v>66</v>
      </c>
      <c r="B123" s="13"/>
      <c r="C123" s="12"/>
      <c r="D123" s="3"/>
      <c r="E123" s="3"/>
      <c r="F123" s="3"/>
    </row>
    <row r="124" spans="1:6" x14ac:dyDescent="0.25">
      <c r="B124" s="5" t="s">
        <v>156</v>
      </c>
    </row>
    <row r="125" spans="1:6" ht="15.75" thickBot="1" x14ac:dyDescent="0.3">
      <c r="B125" s="6"/>
    </row>
    <row r="126" spans="1:6" ht="15.75" thickBot="1" x14ac:dyDescent="0.3">
      <c r="B126" s="9" t="str">
        <f>B127&amp;"-"&amp;C127&amp;"-"&amp;D127&amp;"-"&amp;E127&amp;"-"&amp;F127&amp;"-P"</f>
        <v>GFC-0030-HSF-05-S-P</v>
      </c>
      <c r="C126" s="10"/>
    </row>
    <row r="127" spans="1:6" hidden="1" x14ac:dyDescent="0.25">
      <c r="B127" s="7" t="str">
        <f>LEFT(B129,3)</f>
        <v>GFC</v>
      </c>
      <c r="C127" s="7" t="str">
        <f>LEFT(C129,4)</f>
        <v>0030</v>
      </c>
      <c r="D127" s="7" t="str">
        <f>LEFT(D129,3)</f>
        <v>HSF</v>
      </c>
      <c r="E127" s="7" t="str">
        <f>LEFT(E129,2)</f>
        <v>05</v>
      </c>
      <c r="F127" s="7" t="str">
        <f>LEFT(F129,1)</f>
        <v>S</v>
      </c>
    </row>
    <row r="128" spans="1:6" x14ac:dyDescent="0.25">
      <c r="B128" s="8" t="s">
        <v>6</v>
      </c>
      <c r="C128" s="8" t="s">
        <v>0</v>
      </c>
      <c r="D128" s="8" t="s">
        <v>1</v>
      </c>
      <c r="E128" s="8" t="s">
        <v>2</v>
      </c>
      <c r="F128" s="8" t="s">
        <v>3</v>
      </c>
    </row>
    <row r="129" spans="1:6" x14ac:dyDescent="0.25">
      <c r="B129" s="2" t="s">
        <v>67</v>
      </c>
      <c r="C129" s="2" t="s">
        <v>65</v>
      </c>
      <c r="D129" s="2" t="s">
        <v>68</v>
      </c>
      <c r="E129" s="2" t="s">
        <v>15</v>
      </c>
      <c r="F129" s="2" t="s">
        <v>20</v>
      </c>
    </row>
    <row r="130" spans="1:6" ht="22.5" customHeight="1" x14ac:dyDescent="0.25"/>
    <row r="131" spans="1:6" x14ac:dyDescent="0.25">
      <c r="A131" s="11" t="s">
        <v>69</v>
      </c>
      <c r="B131" s="13"/>
      <c r="C131" s="12"/>
      <c r="D131" s="3"/>
      <c r="E131" s="3"/>
      <c r="F131" s="3"/>
    </row>
    <row r="132" spans="1:6" x14ac:dyDescent="0.25">
      <c r="B132" s="5" t="s">
        <v>158</v>
      </c>
    </row>
    <row r="133" spans="1:6" ht="15.75" thickBot="1" x14ac:dyDescent="0.3">
      <c r="B133" s="6"/>
    </row>
    <row r="134" spans="1:6" ht="15.75" thickBot="1" x14ac:dyDescent="0.3">
      <c r="B134" s="9" t="str">
        <f>B135&amp;"-"&amp;C135&amp;"-"&amp;D135&amp;"-"&amp;E135&amp;"-"&amp;F135&amp;"-P"</f>
        <v>LGFP-0010-HSF-05-S-P</v>
      </c>
      <c r="C134" s="10"/>
    </row>
    <row r="135" spans="1:6" hidden="1" x14ac:dyDescent="0.25">
      <c r="B135" s="7" t="str">
        <f>LEFT(B137,4)</f>
        <v>LGFP</v>
      </c>
      <c r="C135" s="7" t="str">
        <f>LEFT(C137,4)</f>
        <v>0010</v>
      </c>
      <c r="D135" s="7" t="str">
        <f>LEFT(D137,3)</f>
        <v>HSF</v>
      </c>
      <c r="E135" s="7" t="str">
        <f>LEFT(E137,2)</f>
        <v>05</v>
      </c>
      <c r="F135" s="7" t="str">
        <f>LEFT(F137,1)</f>
        <v>S</v>
      </c>
    </row>
    <row r="136" spans="1:6" x14ac:dyDescent="0.25">
      <c r="B136" s="8" t="s">
        <v>6</v>
      </c>
      <c r="C136" s="8" t="s">
        <v>0</v>
      </c>
      <c r="D136" s="8" t="s">
        <v>1</v>
      </c>
      <c r="E136" s="8" t="s">
        <v>2</v>
      </c>
      <c r="F136" s="8" t="s">
        <v>3</v>
      </c>
    </row>
    <row r="137" spans="1:6" x14ac:dyDescent="0.25">
      <c r="B137" s="2" t="s">
        <v>70</v>
      </c>
      <c r="C137" s="2" t="s">
        <v>71</v>
      </c>
      <c r="D137" s="2" t="s">
        <v>68</v>
      </c>
      <c r="E137" s="2" t="s">
        <v>15</v>
      </c>
      <c r="F137" s="2" t="s">
        <v>20</v>
      </c>
    </row>
    <row r="139" spans="1:6" x14ac:dyDescent="0.25">
      <c r="A139" s="11" t="s">
        <v>72</v>
      </c>
      <c r="B139" s="13"/>
      <c r="C139" s="12"/>
      <c r="D139" s="3"/>
      <c r="E139" s="3"/>
      <c r="F139" s="3"/>
    </row>
    <row r="140" spans="1:6" x14ac:dyDescent="0.25">
      <c r="B140" s="5" t="s">
        <v>74</v>
      </c>
    </row>
    <row r="141" spans="1:6" ht="15.75" thickBot="1" x14ac:dyDescent="0.3">
      <c r="B141" s="6"/>
    </row>
    <row r="142" spans="1:6" ht="15.75" thickBot="1" x14ac:dyDescent="0.3">
      <c r="B142" s="9" t="str">
        <f>B143&amp;"-"&amp;C143&amp;"-"&amp;D143&amp;"-"&amp;E143&amp;"-"&amp;F143&amp;"-P"</f>
        <v>GGFP-0001-HSF-05-S-P</v>
      </c>
      <c r="C142" s="10"/>
    </row>
    <row r="143" spans="1:6" hidden="1" x14ac:dyDescent="0.25">
      <c r="B143" s="7" t="str">
        <f>LEFT(B145,4)</f>
        <v>GGFP</v>
      </c>
      <c r="C143" s="7" t="str">
        <f>LEFT(C145,4)</f>
        <v>0001</v>
      </c>
      <c r="D143" s="7" t="str">
        <f>LEFT(D145,3)</f>
        <v>HSF</v>
      </c>
      <c r="E143" s="7" t="str">
        <f>LEFT(E145,2)</f>
        <v>05</v>
      </c>
      <c r="F143" s="7" t="str">
        <f>LEFT(F145,1)</f>
        <v>S</v>
      </c>
    </row>
    <row r="144" spans="1:6" x14ac:dyDescent="0.25">
      <c r="B144" s="8" t="s">
        <v>6</v>
      </c>
      <c r="C144" s="8" t="s">
        <v>0</v>
      </c>
      <c r="D144" s="8" t="s">
        <v>1</v>
      </c>
      <c r="E144" s="8" t="s">
        <v>2</v>
      </c>
      <c r="F144" s="8" t="s">
        <v>3</v>
      </c>
    </row>
    <row r="145" spans="1:7" x14ac:dyDescent="0.25">
      <c r="B145" s="2" t="s">
        <v>73</v>
      </c>
      <c r="C145" s="2" t="s">
        <v>50</v>
      </c>
      <c r="D145" s="2" t="s">
        <v>68</v>
      </c>
      <c r="E145" s="2" t="s">
        <v>15</v>
      </c>
      <c r="F145" s="2" t="s">
        <v>20</v>
      </c>
    </row>
    <row r="147" spans="1:7" x14ac:dyDescent="0.25">
      <c r="A147" s="11" t="s">
        <v>75</v>
      </c>
      <c r="B147" s="13"/>
      <c r="C147" s="12"/>
      <c r="D147" s="3"/>
      <c r="E147" s="3"/>
      <c r="F147" s="3"/>
    </row>
    <row r="148" spans="1:7" x14ac:dyDescent="0.25">
      <c r="B148" s="5" t="s">
        <v>82</v>
      </c>
    </row>
    <row r="149" spans="1:7" ht="15.75" thickBot="1" x14ac:dyDescent="0.3">
      <c r="B149" s="6"/>
    </row>
    <row r="150" spans="1:7" ht="15.75" thickBot="1" x14ac:dyDescent="0.3">
      <c r="B150" s="9" t="str">
        <f>B151&amp;"-"&amp;C151&amp;"-"&amp;D151&amp;"-"&amp;E151&amp;"-"&amp;F151&amp;"-"&amp;G151&amp;"-P"</f>
        <v>PFA-0001-FSSC-03-P-Blank-P</v>
      </c>
      <c r="C150" s="10"/>
    </row>
    <row r="151" spans="1:7" hidden="1" x14ac:dyDescent="0.25">
      <c r="B151" s="7" t="str">
        <f>LEFT(B153,4)</f>
        <v>PFA</v>
      </c>
      <c r="C151" s="7" t="str">
        <f>LEFT(C153,4)</f>
        <v>0001</v>
      </c>
      <c r="D151" s="7" t="str">
        <f>LEFT(D153,4)</f>
        <v>FSSC</v>
      </c>
      <c r="E151" s="7" t="str">
        <f>LEFT(E153,2)</f>
        <v>03</v>
      </c>
      <c r="F151" s="7" t="str">
        <f>LEFT(F153,1)</f>
        <v>P</v>
      </c>
      <c r="G151" s="7" t="str">
        <f>LEFT(G153,5)</f>
        <v>Blank</v>
      </c>
    </row>
    <row r="152" spans="1:7" x14ac:dyDescent="0.25">
      <c r="B152" s="8" t="s">
        <v>6</v>
      </c>
      <c r="C152" s="8" t="s">
        <v>0</v>
      </c>
      <c r="D152" s="8" t="s">
        <v>1</v>
      </c>
      <c r="E152" s="8" t="s">
        <v>2</v>
      </c>
      <c r="F152" s="8" t="s">
        <v>3</v>
      </c>
      <c r="G152" s="8" t="s">
        <v>77</v>
      </c>
    </row>
    <row r="153" spans="1:7" x14ac:dyDescent="0.25">
      <c r="B153" s="2" t="s">
        <v>76</v>
      </c>
      <c r="C153" s="2" t="s">
        <v>50</v>
      </c>
      <c r="D153" s="2" t="s">
        <v>110</v>
      </c>
      <c r="E153" s="2" t="s">
        <v>78</v>
      </c>
      <c r="F153" s="2" t="s">
        <v>79</v>
      </c>
      <c r="G153" s="2" t="s">
        <v>80</v>
      </c>
    </row>
    <row r="155" spans="1:7" x14ac:dyDescent="0.25">
      <c r="A155" s="11" t="s">
        <v>81</v>
      </c>
      <c r="B155" s="13"/>
      <c r="C155" s="12"/>
      <c r="D155" s="3"/>
      <c r="E155" s="3"/>
      <c r="F155" s="3"/>
    </row>
    <row r="156" spans="1:7" x14ac:dyDescent="0.25">
      <c r="B156" s="5" t="s">
        <v>89</v>
      </c>
    </row>
    <row r="157" spans="1:7" ht="15.75" thickBot="1" x14ac:dyDescent="0.3">
      <c r="B157" s="6"/>
    </row>
    <row r="158" spans="1:7" ht="15.75" thickBot="1" x14ac:dyDescent="0.3">
      <c r="B158" s="9" t="str">
        <f>B159&amp;"-"&amp;C159&amp;"-"&amp;D159&amp;"-"&amp;E159&amp;"-"&amp;F159&amp;"-P"</f>
        <v>AETI-0002-SF -05-K-P</v>
      </c>
      <c r="C158" s="10"/>
    </row>
    <row r="159" spans="1:7" hidden="1" x14ac:dyDescent="0.25">
      <c r="B159" s="7" t="str">
        <f>LEFT(B161,4)</f>
        <v>AETI</v>
      </c>
      <c r="C159" s="7" t="str">
        <f>LEFT(C161,4)</f>
        <v>0002</v>
      </c>
      <c r="D159" s="7" t="str">
        <f>LEFT(D161,3)</f>
        <v xml:space="preserve">SF </v>
      </c>
      <c r="E159" s="7" t="str">
        <f>LEFT(E161,2)</f>
        <v>05</v>
      </c>
      <c r="F159" s="7" t="str">
        <f>LEFT(F161,1)</f>
        <v>K</v>
      </c>
    </row>
    <row r="160" spans="1:7" x14ac:dyDescent="0.25">
      <c r="B160" s="8" t="s">
        <v>6</v>
      </c>
      <c r="C160" s="8" t="s">
        <v>0</v>
      </c>
      <c r="D160" s="8" t="s">
        <v>1</v>
      </c>
      <c r="E160" s="8" t="s">
        <v>2</v>
      </c>
      <c r="F160" s="8" t="s">
        <v>3</v>
      </c>
    </row>
    <row r="161" spans="1:6" x14ac:dyDescent="0.25">
      <c r="B161" s="2" t="s">
        <v>83</v>
      </c>
      <c r="C161" s="2" t="s">
        <v>84</v>
      </c>
      <c r="D161" s="2" t="s">
        <v>85</v>
      </c>
      <c r="E161" s="2" t="s">
        <v>15</v>
      </c>
      <c r="F161" s="2" t="s">
        <v>86</v>
      </c>
    </row>
    <row r="163" spans="1:6" x14ac:dyDescent="0.25">
      <c r="A163" s="11" t="s">
        <v>87</v>
      </c>
      <c r="B163" s="13"/>
      <c r="C163" s="12"/>
      <c r="D163" s="3"/>
      <c r="E163" s="3"/>
      <c r="F163" s="3"/>
    </row>
    <row r="164" spans="1:6" x14ac:dyDescent="0.25">
      <c r="B164" s="5" t="s">
        <v>90</v>
      </c>
    </row>
    <row r="165" spans="1:6" ht="15.75" thickBot="1" x14ac:dyDescent="0.3">
      <c r="B165" s="6"/>
    </row>
    <row r="166" spans="1:6" ht="15.75" thickBot="1" x14ac:dyDescent="0.3">
      <c r="B166" s="9" t="str">
        <f>B167&amp;"-"&amp;C167&amp;"-"&amp;D167&amp;"-"&amp;E167&amp;"-"&amp;F167&amp;"-P"</f>
        <v>APTFI-T-0020-SF -05-K-P</v>
      </c>
      <c r="C166" s="10"/>
    </row>
    <row r="167" spans="1:6" hidden="1" x14ac:dyDescent="0.25">
      <c r="B167" s="7" t="str">
        <f>LEFT(B169,7)</f>
        <v>APTFI-T</v>
      </c>
      <c r="C167" s="7" t="str">
        <f>LEFT(C169,4)</f>
        <v>0020</v>
      </c>
      <c r="D167" s="7" t="str">
        <f>LEFT(D169,3)</f>
        <v xml:space="preserve">SF </v>
      </c>
      <c r="E167" s="7" t="str">
        <f>LEFT(E169,2)</f>
        <v>05</v>
      </c>
      <c r="F167" s="7" t="str">
        <f>LEFT(F169,1)</f>
        <v>K</v>
      </c>
    </row>
    <row r="168" spans="1:6" x14ac:dyDescent="0.25">
      <c r="B168" s="8" t="s">
        <v>6</v>
      </c>
      <c r="C168" s="8" t="s">
        <v>0</v>
      </c>
      <c r="D168" s="8" t="s">
        <v>1</v>
      </c>
      <c r="E168" s="8" t="s">
        <v>2</v>
      </c>
      <c r="F168" s="8" t="s">
        <v>3</v>
      </c>
    </row>
    <row r="169" spans="1:6" x14ac:dyDescent="0.25">
      <c r="B169" s="2" t="s">
        <v>88</v>
      </c>
      <c r="C169" s="2" t="s">
        <v>91</v>
      </c>
      <c r="D169" s="2" t="s">
        <v>85</v>
      </c>
      <c r="E169" s="2" t="s">
        <v>15</v>
      </c>
      <c r="F169" s="2" t="s">
        <v>86</v>
      </c>
    </row>
  </sheetData>
  <sheetProtection password="CC6F" sheet="1" objects="1" scenarios="1" formatCells="0" autoFilter="0"/>
  <dataValidations count="55">
    <dataValidation type="list" allowBlank="1" showInputMessage="1" showErrorMessage="1" sqref="B7">
      <formula1>"SLHPF- одинарный слой, DLHPF - двойной слой"</formula1>
    </dataValidation>
    <dataValidation type="list" allowBlank="1" showInputMessage="1" showErrorMessage="1" sqref="C7">
      <formula1>"0022 = 0.22мкм, 0045 = 0.45мкм, 0100 = 1.0мкм"</formula1>
    </dataValidation>
    <dataValidation type="list" allowBlank="1" showInputMessage="1" showErrorMessage="1" sqref="D31 D39 D44 D7 D15 D23 D52 D57 D65 D73 D81 D89 D97 D105 D113 D121 D129 D137 D145">
      <mc:AlternateContent xmlns:x12ac="http://schemas.microsoft.com/office/spreadsheetml/2011/1/ac" xmlns:mc="http://schemas.openxmlformats.org/markup-compatibility/2006">
        <mc:Choice Requires="x12ac">
          <x12ac:list>"HSF = 226 /заглушка хвостового типа ""перо"" (PBT-вставка)",HSC = 226 /заглушка дискового типа (PBT-вставка)," HTF = 222 /заглушка хвостового типа ""перо"" (PBT-вставка)", HTC = 222 /заглушка дискового типа (PBT-вставка),DOE = проходной без адаптера</x12ac:list>
        </mc:Choice>
        <mc:Fallback>
          <formula1>"HSF = 226 /заглушка хвостового типа ""перо"" (PBT-вставка),HSC = 226 /заглушка дискового типа (PBT-вставка), HTF = 222 /заглушка хвостового типа ""перо"" (PBT-вставка), HTC = 222 /заглушка дискового типа (PBT-вставка),DOE = проходной без адаптера"</formula1>
        </mc:Fallback>
      </mc:AlternateContent>
    </dataValidation>
    <dataValidation type="list" allowBlank="1" showInputMessage="1" showErrorMessage="1" sqref="E31 E39 E44 E7 E15 E23 E52 E57 E65 E73 E89 E97 E105 E113 E121 E129 E137 E145 E161 E169">
      <mc:AlternateContent xmlns:x12ac="http://schemas.microsoft.com/office/spreadsheetml/2011/1/ac" xmlns:mc="http://schemas.openxmlformats.org/markup-compatibility/2006">
        <mc:Choice Requires="x12ac">
          <x12ac:list>"05 = 5""","10 = 10""","20 = 20""","30 = 30""","40 = 40"""</x12ac:list>
        </mc:Choice>
        <mc:Fallback>
          <formula1>"05 = 5"",10 = 10"",20 = 20"",30 = 30"",40 = 40"""</formula1>
        </mc:Fallback>
      </mc:AlternateContent>
    </dataValidation>
    <dataValidation type="list" allowBlank="1" showInputMessage="1" showErrorMessage="1" sqref="F31 F39 F44 F7 F15 F23 F52 F57 F73 F89 F97 F105 F113 F121 F129 F137 F145">
      <formula1>"S = Силикон,E = EPDM, V = витон,P = PFA/витон"</formula1>
    </dataValidation>
    <dataValidation type="list" allowBlank="1" showInputMessage="1" showErrorMessage="1" sqref="B15">
      <formula1>"DPSDDT"</formula1>
    </dataValidation>
    <dataValidation type="list" allowBlank="1" showInputMessage="1" showErrorMessage="1" sqref="C15">
      <formula1>"2210 = 0.22мкм+0.1мкм, 2222 = 0.22мкм+0.22мкм, 4522 = 0.45мкм+0.22мкм,4545 = 0.45мкм+0.45мкм, 6545 = 0.65+0.45мкм"</formula1>
    </dataValidation>
    <dataValidation type="list" allowBlank="1" showInputMessage="1" showErrorMessage="1" sqref="B23">
      <formula1>"SPSHR"</formula1>
    </dataValidation>
    <dataValidation type="list" allowBlank="1" showInputMessage="1" showErrorMessage="1" sqref="C23">
      <formula1>"0022 = 0.22мкм, 0045 = 0.45км"</formula1>
    </dataValidation>
    <dataValidation type="list" allowBlank="1" showInputMessage="1" showErrorMessage="1" sqref="B31">
      <formula1>"DN66T"</formula1>
    </dataValidation>
    <dataValidation type="list" allowBlank="1" showInputMessage="1" showErrorMessage="1" sqref="C31">
      <formula1>"1010 = 0.1+0.1мкм,2222 = 0.22+0.22мкм, 4522 = 0.45+0.22мкм, 1045 = 1.0+0.45мкм"</formula1>
    </dataValidation>
    <dataValidation type="list" allowBlank="1" showInputMessage="1" showErrorMessage="1" sqref="B39">
      <formula1>"LHPVND - одинарный слой"</formula1>
    </dataValidation>
    <dataValidation type="list" allowBlank="1" showInputMessage="1" showErrorMessage="1" sqref="B44">
      <formula1>"DLHPVNDR - двойной слой"</formula1>
    </dataValidation>
    <dataValidation type="list" allowBlank="1" showInputMessage="1" showErrorMessage="1" sqref="C39">
      <formula1>"0010 = 0.10мкм, 0022 = 0.22мкм, 0045 = 0.45мкм, 0065 = 0.65мкм, 0100 = 1.0мкм"</formula1>
    </dataValidation>
    <dataValidation type="list" allowBlank="1" showInputMessage="1" showErrorMessage="1" sqref="C44">
      <formula1>"2222 = 0.22+0.22мкм,2245 = 0.22+0.45мкм,6545 = 0.65+0.45мкм,2210 = 0.22+0.1мкм,4545 = 0.45+0.45мкм,6522 = 0.65+0.22мкм,6510 = 0.65+0.1мкм,4510 = 0.45+0.1мкм"</formula1>
    </dataValidation>
    <dataValidation type="list" allowBlank="1" showInputMessage="1" showErrorMessage="1" sqref="B52">
      <formula1>"LHPVHBR - одинарный слой"</formula1>
    </dataValidation>
    <dataValidation type="list" allowBlank="1" showInputMessage="1" showErrorMessage="1" sqref="B57">
      <formula1>"DLHPVHBR - двойной слой"</formula1>
    </dataValidation>
    <dataValidation type="list" allowBlank="1" showInputMessage="1" showErrorMessage="1" sqref="C57">
      <formula1>"2222 = 0.22+0.22мкм,2245 = 0.22+0.45мкм,6545 = 0.65+0.45мкм"</formula1>
    </dataValidation>
    <dataValidation type="list" allowBlank="1" showInputMessage="1" showErrorMessage="1" sqref="C52">
      <formula1>"0010 = 0.10мкм, 0022 = 0.22мкм, 0045 = 0.45мкм, 0065 = 0.65мкм"</formula1>
    </dataValidation>
    <dataValidation type="list" allowBlank="1" showInputMessage="1" showErrorMessage="1" sqref="B65">
      <formula1>"LPF"</formula1>
    </dataValidation>
    <dataValidation type="list" allowBlank="1" showInputMessage="1" showErrorMessage="1" sqref="C65">
      <formula1>" 0005 = 0.05мкм, 0010 = 0.1мкм, 0020 = 0.2мкм,0045 = 0.45мкм, 0100 = 1.0мкм, 0300 = 3.0мкм, 0500 = 5.0мкм"</formula1>
    </dataValidation>
    <dataValidation type="list" allowBlank="1" showInputMessage="1" showErrorMessage="1" sqref="F65">
      <formula1>"S = Силикон,E = EPDM, V = витон,P = PFA/витон,K = PTFE"</formula1>
    </dataValidation>
    <dataValidation type="list" allowBlank="1" showInputMessage="1" showErrorMessage="1" sqref="B73">
      <mc:AlternateContent xmlns:x12ac="http://schemas.microsoft.com/office/spreadsheetml/2011/1/ac" xmlns:mc="http://schemas.openxmlformats.org/markup-compatibility/2006">
        <mc:Choice Requires="x12ac">
          <x12ac:list>" GPFMP - BP≥0.1Mpa, DF≤24ml/min/10""cart, WFT≤0.75ml/ml/10""cart","GPFP - BP≥0.11Mpa, DF≤16ml/min/10""cart, WFT≤0.38ml/min/10""cart"</x12ac:list>
        </mc:Choice>
        <mc:Fallback>
          <formula1>" GPFMP - BP≥0.1Mpa, DF≤24ml/min/10""cart, WFT≤0.75ml/ml/10""cart,GPFP - BP≥0.11Mpa, DF≤16ml/min/10""cart, WFT≤0.38ml/min/10""cart"</formula1>
        </mc:Fallback>
      </mc:AlternateContent>
    </dataValidation>
    <dataValidation type="list" allowBlank="1" showInputMessage="1" showErrorMessage="1" sqref="C73 C81">
      <formula1>"0001=0.01 мкм, 0022=0.22 мкм"</formula1>
    </dataValidation>
    <dataValidation type="list" allowBlank="1" showInputMessage="1" showErrorMessage="1" sqref="B81">
      <formula1>"HSGPFP"</formula1>
    </dataValidation>
    <dataValidation type="list" allowBlank="1" showInputMessage="1" showErrorMessage="1" sqref="C89">
      <formula1>"0022 = 0.22 мкм,0045 = 0.45 мкм,0065 = 0.65 мкм,0080 = 0.8 мкм,0120 = 1.2 мкм,0800 = 8.0 мкм"</formula1>
    </dataValidation>
    <dataValidation type="list" allowBlank="1" showInputMessage="1" showErrorMessage="1" sqref="E81">
      <mc:AlternateContent xmlns:x12ac="http://schemas.microsoft.com/office/spreadsheetml/2011/1/ac" xmlns:mc="http://schemas.openxmlformats.org/markup-compatibility/2006">
        <mc:Choice Requires="x12ac">
          <x12ac:list>"10 = 10""","20 = 20""","30 = 30""","40 = 40"""</x12ac:list>
        </mc:Choice>
        <mc:Fallback>
          <formula1>"10 = 10"",20 = 20"",30 = 30"",40 = 40"""</formula1>
        </mc:Fallback>
      </mc:AlternateContent>
    </dataValidation>
    <dataValidation type="list" allowBlank="1" showInputMessage="1" showErrorMessage="1" sqref="F81">
      <formula1>"S = Силикон,E = EPDM, V = витон,P = PFA/витон, K = PTFE"</formula1>
    </dataValidation>
    <dataValidation type="list" allowBlank="1" showInputMessage="1" showErrorMessage="1" sqref="B89">
      <formula1>"APSEA"</formula1>
    </dataValidation>
    <dataValidation type="list" allowBlank="1" showInputMessage="1" showErrorMessage="1" sqref="B97">
      <formula1>"DNV"</formula1>
    </dataValidation>
    <dataValidation type="list" allowBlank="1" showInputMessage="1" showErrorMessage="1" sqref="C97">
      <formula1>"2222 = 0.22+0.22мкм"</formula1>
    </dataValidation>
    <dataValidation type="list" allowBlank="1" showInputMessage="1" showErrorMessage="1" sqref="B105">
      <formula1>"PFSA2"</formula1>
    </dataValidation>
    <dataValidation type="list" allowBlank="1" showInputMessage="1" showErrorMessage="1" sqref="C105">
      <formula1>"0020 = 0.2мкм,0030 = 0.3мкм,0050 = 0.5мкм,0060 = 0.6мкм,0120 = 1.2мкм,0150 = 1.5мкм,0200 = 2.0мкм,0500 = 5.0мкм,1000 = 10мкм,2000 = 20мкм,4000 = 40мкм,5000 = 50мкм,7000 = 70мкм,9000 = 90мкм,15000 = 150мкм"</formula1>
    </dataValidation>
    <dataValidation type="list" allowBlank="1" showInputMessage="1" showErrorMessage="1" sqref="B113">
      <formula1>"HPP"</formula1>
    </dataValidation>
    <dataValidation type="list" allowBlank="1" showInputMessage="1" showErrorMessage="1" sqref="C113">
      <formula1>"0020 = 0.2мкм,0045 = 0.45 мкм,0100 = 1.0мкм,0300 = 3.0мкм,0500 = 5.0мкм,1000 = 10мкм,2000 = 20мкм"</formula1>
    </dataValidation>
    <dataValidation type="list" allowBlank="1" showInputMessage="1" showErrorMessage="1" sqref="B121">
      <formula1>"APP"</formula1>
    </dataValidation>
    <dataValidation type="list" allowBlank="1" showInputMessage="1" showErrorMessage="1" sqref="C121">
      <formula1>"0030 = 0.3мкм,0065 = 0.65мкм,0080 = 0.8мкм,0100 = 1.0мкм,0300 = 3.0мкм,0500 = 5.0мкм,0700 = 7.0мкм,0100 = 1.0мкм,0800 = 8.0мкм,1000 = 10мкм,2000 = 20мкм"</formula1>
    </dataValidation>
    <dataValidation type="list" allowBlank="1" showInputMessage="1" showErrorMessage="1" sqref="B129">
      <formula1>"GFC"</formula1>
    </dataValidation>
    <dataValidation type="list" allowBlank="1" showInputMessage="1" showErrorMessage="1" sqref="B137">
      <formula1>"LGFP"</formula1>
    </dataValidation>
    <dataValidation type="list" allowBlank="1" showInputMessage="1" showErrorMessage="1" sqref="C137">
      <formula1>"0010 = 0.1мкм,0020 = 0.2мкм,0025 = 0.25мкм,0045 = 0.45мкм,0080 = 0.8мкм,0100 = 1.0мкм,0300 = 3.0мкм,0500 = 5.0мкм,5030 = 5.0+3.0мкм"</formula1>
    </dataValidation>
    <dataValidation type="list" allowBlank="1" showInputMessage="1" showErrorMessage="1" sqref="B145">
      <formula1>"GGFP"</formula1>
    </dataValidation>
    <dataValidation type="list" allowBlank="1" showInputMessage="1" showErrorMessage="1" sqref="C145">
      <formula1>"0001=0.01 мкм,0030 = 0.3мкм,0050 = 0.5мкм"</formula1>
    </dataValidation>
    <dataValidation type="list" allowBlank="1" showInputMessage="1" showErrorMessage="1" sqref="B153">
      <formula1>"PFA,PFAT (sterile grade)"</formula1>
    </dataValidation>
    <dataValidation type="list" allowBlank="1" showInputMessage="1" showErrorMessage="1" sqref="C153">
      <formula1>"0020 = 0.2мкм,0050 = 0.5мкм,0100 = 1.0мкм,0300 = 3.0мкм,0500 = 5.0мкм,1000 = 10мкм"</formula1>
    </dataValidation>
    <dataValidation type="list" allowBlank="1" showInputMessage="1" showErrorMessage="1" sqref="D153">
      <mc:AlternateContent xmlns:x12ac="http://schemas.microsoft.com/office/spreadsheetml/2011/1/ac" xmlns:mc="http://schemas.openxmlformats.org/markup-compatibility/2006">
        <mc:Choice Requires="x12ac">
          <x12ac:list>TC  = 222/заглушка дискового типа,"TF  = 222/заглушка хвостового типа ""перо""",SC  = 226/заглушка дискового типа," SF  = 226/заглушка хвостового типа ""перо""",FSSC = 226 /заглушка дискового типа (SS internal support)</x12ac:list>
        </mc:Choice>
        <mc:Fallback>
          <formula1>"TC  = 222/заглушка дискового типа,TF  = 222/заглушка хвостового типа ""перо"",SC  = 226/заглушка дискового типа, SF  = 226/заглушка хвостового типа ""перо"",FSSC = 226 /заглушка дискового типа (SS internal support)"</formula1>
        </mc:Fallback>
      </mc:AlternateContent>
    </dataValidation>
    <dataValidation type="list" allowBlank="1" showInputMessage="1" showErrorMessage="1" sqref="E153">
      <mc:AlternateContent xmlns:x12ac="http://schemas.microsoft.com/office/spreadsheetml/2011/1/ac" xmlns:mc="http://schemas.openxmlformats.org/markup-compatibility/2006">
        <mc:Choice Requires="x12ac">
          <x12ac:list>"03 = 3""","04 = 4""","10 = 10""","20 = 20""","30 = 30"""</x12ac:list>
        </mc:Choice>
        <mc:Fallback>
          <formula1>"03 = 3"",04 = 4"",10 = 10"",20 = 20"",30 = 30"""</formula1>
        </mc:Fallback>
      </mc:AlternateContent>
    </dataValidation>
    <dataValidation type="list" allowBlank="1" showInputMessage="1" showErrorMessage="1" sqref="F153">
      <formula1>"P = PFA encapsulated Viton,S = силикон,E = EPDM,K = All-fluoropolymer"</formula1>
    </dataValidation>
    <dataValidation type="list" allowBlank="1" showInputMessage="1" showErrorMessage="1" sqref="G153">
      <formula1>"Blank = Standart, W    = Pre-wetted"</formula1>
    </dataValidation>
    <dataValidation type="list" allowBlank="1" showInputMessage="1" showErrorMessage="1" sqref="B161">
      <formula1>"AETT (гидрофобный  PTFE),AETI (гидрофильный PTFE)"</formula1>
    </dataValidation>
    <dataValidation type="list" allowBlank="1" showInputMessage="1" showErrorMessage="1" sqref="C161">
      <formula1>"0002 = 0.02 мкм,0010 = 0.1мкм,0020 = 0.2мкм,0045 = 0.45мкм,0100 = 1.0мкм,0500 = 5.0мкм"</formula1>
    </dataValidation>
    <dataValidation type="list" allowBlank="1" showInputMessage="1" showErrorMessage="1" sqref="D161 D169">
      <mc:AlternateContent xmlns:x12ac="http://schemas.microsoft.com/office/spreadsheetml/2011/1/ac" xmlns:mc="http://schemas.openxmlformats.org/markup-compatibility/2006">
        <mc:Choice Requires="x12ac">
          <x12ac:list>"SF = 226/заглушка хвостового типа ""перо""",SC = 226/заглушка дискового типа,"DTF = D222/заглушка хвостового типа ""перо""",DTC = D222/заглушка дискового типа,DOE = проходной без адаптера</x12ac:list>
        </mc:Choice>
        <mc:Fallback>
          <formula1>"SF = 226/заглушка хвостового типа ""перо"",SC = 226/заглушка дискового типа,DTF = D222/заглушка хвостового типа ""перо"",DTC = D222/заглушка дискового типа,DOE = проходной без адаптера"</formula1>
        </mc:Fallback>
      </mc:AlternateContent>
    </dataValidation>
    <dataValidation type="list" allowBlank="1" showInputMessage="1" showErrorMessage="1" sqref="F161 F169">
      <formula1>"K = PTFE, P = PFA/витон"</formula1>
    </dataValidation>
    <dataValidation type="list" allowBlank="1" showInputMessage="1" showErrorMessage="1" sqref="B169">
      <formula1>"APTF-T  (гидрофобный  PTFE),APTFI-T (гидрофильный PTFE)"</formula1>
    </dataValidation>
    <dataValidation type="list" allowBlank="1" showInputMessage="1" showErrorMessage="1" sqref="C169">
      <formula1>"0020 = 0.2мкм,0045 = 0.45мкм,0300 = 3.0мкм,0500 = 5.0мкм"</formula1>
    </dataValidation>
    <dataValidation type="list" allowBlank="1" showInputMessage="1" showErrorMessage="1" sqref="C129">
      <formula1>"0030 = 0.3мкм"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showGridLines="0" topLeftCell="A94" workbookViewId="0">
      <selection activeCell="B116" sqref="B116"/>
    </sheetView>
  </sheetViews>
  <sheetFormatPr defaultRowHeight="15" x14ac:dyDescent="0.25"/>
  <cols>
    <col min="1" max="1" width="4.42578125" style="4" customWidth="1"/>
    <col min="2" max="2" width="67.140625" style="4" customWidth="1"/>
    <col min="3" max="3" width="38.42578125" style="4" customWidth="1"/>
    <col min="4" max="4" width="58.85546875" style="4" customWidth="1"/>
    <col min="5" max="5" width="25.140625" style="4" customWidth="1"/>
    <col min="6" max="6" width="26.5703125" style="4" customWidth="1"/>
    <col min="7" max="7" width="17.85546875" style="4" customWidth="1"/>
    <col min="8" max="16384" width="9.140625" style="4"/>
  </cols>
  <sheetData>
    <row r="1" spans="1:6" ht="16.5" customHeight="1" x14ac:dyDescent="0.25">
      <c r="A1" s="11" t="s">
        <v>94</v>
      </c>
      <c r="B1" s="13"/>
      <c r="C1" s="12"/>
      <c r="D1" s="3"/>
      <c r="E1" s="3"/>
      <c r="F1" s="3"/>
    </row>
    <row r="2" spans="1:6" x14ac:dyDescent="0.25">
      <c r="B2" s="5" t="s">
        <v>118</v>
      </c>
    </row>
    <row r="3" spans="1:6" ht="15.75" thickBot="1" x14ac:dyDescent="0.3">
      <c r="B3" s="6"/>
    </row>
    <row r="4" spans="1:6" ht="15.75" thickBot="1" x14ac:dyDescent="0.3">
      <c r="B4" s="1" t="str">
        <f>B5&amp;"-"&amp;C5&amp;"-"&amp;D5&amp;"-"&amp;E5&amp;"-"&amp;F5&amp;"-P"</f>
        <v>SLHPF-0022-HSC-05-S-P</v>
      </c>
    </row>
    <row r="5" spans="1:6" hidden="1" x14ac:dyDescent="0.25">
      <c r="B5" s="7" t="str">
        <f>LEFT(B7,5)</f>
        <v>SLHPF</v>
      </c>
      <c r="C5" s="7" t="str">
        <f>LEFT(C7,4)</f>
        <v>0022</v>
      </c>
      <c r="D5" s="7" t="str">
        <f>LEFT(D7,3)</f>
        <v>HSC</v>
      </c>
      <c r="E5" s="7" t="str">
        <f>LEFT(E7,2)</f>
        <v>05</v>
      </c>
      <c r="F5" s="7" t="str">
        <f>LEFT(F7,1)</f>
        <v>S</v>
      </c>
    </row>
    <row r="6" spans="1:6" x14ac:dyDescent="0.25">
      <c r="B6" s="14" t="s">
        <v>96</v>
      </c>
      <c r="C6" s="14" t="s">
        <v>97</v>
      </c>
      <c r="D6" s="14" t="s">
        <v>98</v>
      </c>
      <c r="E6" s="14" t="s">
        <v>99</v>
      </c>
      <c r="F6" s="14" t="s">
        <v>100</v>
      </c>
    </row>
    <row r="7" spans="1:6" x14ac:dyDescent="0.25">
      <c r="B7" s="2" t="s">
        <v>104</v>
      </c>
      <c r="C7" s="2" t="s">
        <v>103</v>
      </c>
      <c r="D7" s="2" t="s">
        <v>95</v>
      </c>
      <c r="E7" s="2" t="s">
        <v>15</v>
      </c>
      <c r="F7" s="2" t="s">
        <v>107</v>
      </c>
    </row>
    <row r="8" spans="1:6" ht="24.75" customHeight="1" x14ac:dyDescent="0.25"/>
    <row r="9" spans="1:6" x14ac:dyDescent="0.25">
      <c r="A9" s="11" t="s">
        <v>105</v>
      </c>
      <c r="B9" s="12"/>
      <c r="C9" s="13"/>
      <c r="D9" s="3"/>
      <c r="E9" s="3"/>
      <c r="F9" s="3"/>
    </row>
    <row r="10" spans="1:6" x14ac:dyDescent="0.25">
      <c r="B10" s="5" t="s">
        <v>117</v>
      </c>
    </row>
    <row r="11" spans="1:6" ht="15.75" thickBot="1" x14ac:dyDescent="0.3">
      <c r="B11" s="6"/>
    </row>
    <row r="12" spans="1:6" ht="15.75" thickBot="1" x14ac:dyDescent="0.3">
      <c r="B12" s="9" t="str">
        <f>B13&amp;"-"&amp;C13&amp;"-"&amp;D13&amp;"-"&amp;E13&amp;"-"&amp;F13&amp;"-P"</f>
        <v>DPSDDT-2210-HTC-20-S-P</v>
      </c>
    </row>
    <row r="13" spans="1:6" hidden="1" x14ac:dyDescent="0.25">
      <c r="B13" s="7" t="str">
        <f>LEFT(B15,6)</f>
        <v>DPSDDT</v>
      </c>
      <c r="C13" s="7" t="str">
        <f>LEFT(C15,4)</f>
        <v>2210</v>
      </c>
      <c r="D13" s="7" t="str">
        <f>LEFT(D15,3)</f>
        <v>HTC</v>
      </c>
      <c r="E13" s="7" t="str">
        <f>LEFT(E15,2)</f>
        <v>20</v>
      </c>
      <c r="F13" s="7" t="str">
        <f>LEFT(F15,1)</f>
        <v>S</v>
      </c>
    </row>
    <row r="14" spans="1:6" x14ac:dyDescent="0.25">
      <c r="B14" s="14" t="s">
        <v>96</v>
      </c>
      <c r="C14" s="14" t="s">
        <v>97</v>
      </c>
      <c r="D14" s="14" t="s">
        <v>98</v>
      </c>
      <c r="E14" s="14" t="s">
        <v>99</v>
      </c>
      <c r="F14" s="14" t="s">
        <v>100</v>
      </c>
    </row>
    <row r="15" spans="1:6" x14ac:dyDescent="0.25">
      <c r="B15" s="2" t="s">
        <v>7</v>
      </c>
      <c r="C15" s="2" t="s">
        <v>102</v>
      </c>
      <c r="D15" s="2" t="s">
        <v>101</v>
      </c>
      <c r="E15" s="2" t="s">
        <v>16</v>
      </c>
      <c r="F15" s="2" t="s">
        <v>107</v>
      </c>
    </row>
    <row r="16" spans="1:6" ht="27.75" customHeight="1" x14ac:dyDescent="0.25"/>
    <row r="17" spans="1:6" ht="17.25" customHeight="1" x14ac:dyDescent="0.25">
      <c r="A17" s="11" t="s">
        <v>112</v>
      </c>
      <c r="B17" s="12"/>
      <c r="C17" s="13"/>
      <c r="D17" s="3"/>
      <c r="E17" s="3"/>
      <c r="F17" s="3"/>
    </row>
    <row r="18" spans="1:6" x14ac:dyDescent="0.25">
      <c r="B18" s="5" t="s">
        <v>116</v>
      </c>
    </row>
    <row r="19" spans="1:6" ht="15.75" thickBot="1" x14ac:dyDescent="0.3">
      <c r="B19" s="6"/>
    </row>
    <row r="20" spans="1:6" ht="15.75" thickBot="1" x14ac:dyDescent="0.3">
      <c r="B20" s="9" t="str">
        <f>B21&amp;"-"&amp;C21&amp;"-"&amp;D21&amp;"-"&amp;E21&amp;"-"&amp;F21&amp;"-P"</f>
        <v>SPSHR-0022-HSF-10-S-P</v>
      </c>
    </row>
    <row r="21" spans="1:6" hidden="1" x14ac:dyDescent="0.25">
      <c r="B21" s="7" t="str">
        <f>LEFT(B23,5)</f>
        <v>SPSHR</v>
      </c>
      <c r="C21" s="7" t="str">
        <f>LEFT(C23,4)</f>
        <v>0022</v>
      </c>
      <c r="D21" s="7" t="str">
        <f>LEFT(D23,3)</f>
        <v>HSF</v>
      </c>
      <c r="E21" s="7" t="str">
        <f>LEFT(E23,2)</f>
        <v>10</v>
      </c>
      <c r="F21" s="7" t="str">
        <f>LEFT(F23,1)</f>
        <v>S</v>
      </c>
    </row>
    <row r="22" spans="1:6" x14ac:dyDescent="0.25">
      <c r="B22" s="14" t="s">
        <v>96</v>
      </c>
      <c r="C22" s="14" t="s">
        <v>97</v>
      </c>
      <c r="D22" s="14" t="s">
        <v>98</v>
      </c>
      <c r="E22" s="14" t="s">
        <v>99</v>
      </c>
      <c r="F22" s="14" t="s">
        <v>100</v>
      </c>
    </row>
    <row r="23" spans="1:6" x14ac:dyDescent="0.25">
      <c r="B23" s="2" t="s">
        <v>10</v>
      </c>
      <c r="C23" s="2" t="s">
        <v>113</v>
      </c>
      <c r="D23" s="2" t="s">
        <v>106</v>
      </c>
      <c r="E23" s="2" t="s">
        <v>17</v>
      </c>
      <c r="F23" s="2" t="s">
        <v>107</v>
      </c>
    </row>
    <row r="24" spans="1:6" ht="30" customHeight="1" x14ac:dyDescent="0.25"/>
    <row r="25" spans="1:6" x14ac:dyDescent="0.25">
      <c r="A25" s="11" t="s">
        <v>114</v>
      </c>
      <c r="B25" s="12"/>
      <c r="C25" s="13"/>
      <c r="D25" s="3"/>
      <c r="E25" s="3"/>
      <c r="F25" s="3"/>
    </row>
    <row r="26" spans="1:6" x14ac:dyDescent="0.25">
      <c r="B26" s="5" t="s">
        <v>115</v>
      </c>
    </row>
    <row r="27" spans="1:6" ht="15.75" thickBot="1" x14ac:dyDescent="0.3">
      <c r="B27" s="6"/>
    </row>
    <row r="28" spans="1:6" ht="15.75" thickBot="1" x14ac:dyDescent="0.3">
      <c r="B28" s="9" t="str">
        <f>B29&amp;"-"&amp;C29&amp;"-"&amp;D29&amp;"-"&amp;E29&amp;"-"&amp;F29&amp;"-P"</f>
        <v>DN66T-1010-HSF-10-S-P</v>
      </c>
    </row>
    <row r="29" spans="1:6" hidden="1" x14ac:dyDescent="0.25">
      <c r="B29" s="7" t="str">
        <f>LEFT(B31,5)</f>
        <v>DN66T</v>
      </c>
      <c r="C29" s="7" t="str">
        <f>LEFT(C31,4)</f>
        <v>1010</v>
      </c>
      <c r="D29" s="7" t="str">
        <f>LEFT(D31,3)</f>
        <v>HSF</v>
      </c>
      <c r="E29" s="7" t="str">
        <f>LEFT(E31,2)</f>
        <v>10</v>
      </c>
      <c r="F29" s="7" t="str">
        <f>LEFT(F31,1)</f>
        <v>S</v>
      </c>
    </row>
    <row r="30" spans="1:6" x14ac:dyDescent="0.25">
      <c r="B30" s="14" t="s">
        <v>96</v>
      </c>
      <c r="C30" s="14" t="s">
        <v>97</v>
      </c>
      <c r="D30" s="14" t="s">
        <v>98</v>
      </c>
      <c r="E30" s="14" t="s">
        <v>99</v>
      </c>
      <c r="F30" s="14" t="s">
        <v>100</v>
      </c>
    </row>
    <row r="31" spans="1:6" x14ac:dyDescent="0.25">
      <c r="B31" s="2" t="s">
        <v>22</v>
      </c>
      <c r="C31" s="2" t="s">
        <v>119</v>
      </c>
      <c r="D31" s="2" t="s">
        <v>106</v>
      </c>
      <c r="E31" s="2" t="s">
        <v>17</v>
      </c>
      <c r="F31" s="2" t="s">
        <v>107</v>
      </c>
    </row>
    <row r="32" spans="1:6" ht="27" customHeight="1" x14ac:dyDescent="0.25"/>
    <row r="33" spans="1:6" x14ac:dyDescent="0.25">
      <c r="A33" s="11" t="s">
        <v>120</v>
      </c>
      <c r="B33" s="12"/>
      <c r="C33" s="13"/>
      <c r="D33" s="3"/>
      <c r="E33" s="3"/>
      <c r="F33" s="3"/>
    </row>
    <row r="34" spans="1:6" x14ac:dyDescent="0.25">
      <c r="B34" s="5" t="s">
        <v>121</v>
      </c>
    </row>
    <row r="35" spans="1:6" ht="15.75" thickBot="1" x14ac:dyDescent="0.3">
      <c r="B35" s="6"/>
    </row>
    <row r="36" spans="1:6" ht="15.75" thickBot="1" x14ac:dyDescent="0.3">
      <c r="B36" s="9" t="str">
        <f>B37&amp;"-"&amp;C37&amp;"-"&amp;D37&amp;"-"&amp;E37&amp;"-"&amp;F37&amp;"-P"</f>
        <v>LHPVND-0010-HSF-10-S-P</v>
      </c>
      <c r="C36" s="10" t="s">
        <v>122</v>
      </c>
    </row>
    <row r="37" spans="1:6" hidden="1" x14ac:dyDescent="0.25">
      <c r="B37" s="7" t="str">
        <f>LEFT(B39,6)</f>
        <v>LHPVND</v>
      </c>
      <c r="C37" s="7" t="str">
        <f>LEFT(C39,4)</f>
        <v>0010</v>
      </c>
      <c r="D37" s="7" t="str">
        <f>LEFT(D39,3)</f>
        <v>HSF</v>
      </c>
      <c r="E37" s="7" t="str">
        <f>LEFT(E39,2)</f>
        <v>10</v>
      </c>
      <c r="F37" s="7" t="str">
        <f>LEFT(F39,1)</f>
        <v>S</v>
      </c>
    </row>
    <row r="38" spans="1:6" x14ac:dyDescent="0.25">
      <c r="B38" s="14" t="s">
        <v>96</v>
      </c>
      <c r="C38" s="14" t="s">
        <v>97</v>
      </c>
      <c r="D38" s="14" t="s">
        <v>98</v>
      </c>
      <c r="E38" s="14" t="s">
        <v>99</v>
      </c>
      <c r="F38" s="14" t="s">
        <v>100</v>
      </c>
    </row>
    <row r="39" spans="1:6" x14ac:dyDescent="0.25">
      <c r="B39" s="2" t="s">
        <v>124</v>
      </c>
      <c r="C39" s="2" t="s">
        <v>126</v>
      </c>
      <c r="D39" s="2" t="s">
        <v>106</v>
      </c>
      <c r="E39" s="2" t="s">
        <v>17</v>
      </c>
      <c r="F39" s="2" t="s">
        <v>107</v>
      </c>
    </row>
    <row r="40" spans="1:6" ht="9.75" customHeight="1" thickBot="1" x14ac:dyDescent="0.3"/>
    <row r="41" spans="1:6" ht="15.75" thickBot="1" x14ac:dyDescent="0.3">
      <c r="B41" s="9" t="str">
        <f>B42&amp;"-"&amp;C42&amp;"-"&amp;D42&amp;"-"&amp;E42&amp;"-"&amp;F42&amp;"-P"</f>
        <v>DLHPVNDR-2222-HSF-10-S-P</v>
      </c>
      <c r="C41" s="10" t="s">
        <v>123</v>
      </c>
    </row>
    <row r="42" spans="1:6" hidden="1" x14ac:dyDescent="0.25">
      <c r="B42" s="7" t="str">
        <f>LEFT(B44,8)</f>
        <v>DLHPVNDR</v>
      </c>
      <c r="C42" s="7" t="str">
        <f>LEFT(C44,4)</f>
        <v>2222</v>
      </c>
      <c r="D42" s="7" t="str">
        <f>LEFT(D44,3)</f>
        <v>HSF</v>
      </c>
      <c r="E42" s="7" t="str">
        <f>LEFT(E44,2)</f>
        <v>10</v>
      </c>
      <c r="F42" s="7" t="str">
        <f>LEFT(F44,1)</f>
        <v>S</v>
      </c>
    </row>
    <row r="43" spans="1:6" x14ac:dyDescent="0.25">
      <c r="B43" s="14" t="s">
        <v>96</v>
      </c>
      <c r="C43" s="14" t="s">
        <v>97</v>
      </c>
      <c r="D43" s="14" t="s">
        <v>98</v>
      </c>
      <c r="E43" s="14" t="s">
        <v>99</v>
      </c>
      <c r="F43" s="14" t="s">
        <v>100</v>
      </c>
    </row>
    <row r="44" spans="1:6" x14ac:dyDescent="0.25">
      <c r="B44" s="2" t="s">
        <v>125</v>
      </c>
      <c r="C44" s="2" t="s">
        <v>127</v>
      </c>
      <c r="D44" s="2" t="s">
        <v>106</v>
      </c>
      <c r="E44" s="2" t="s">
        <v>17</v>
      </c>
      <c r="F44" s="2" t="s">
        <v>107</v>
      </c>
    </row>
    <row r="45" spans="1:6" ht="29.25" customHeight="1" x14ac:dyDescent="0.25"/>
    <row r="46" spans="1:6" x14ac:dyDescent="0.25">
      <c r="A46" s="11" t="s">
        <v>128</v>
      </c>
      <c r="B46" s="13"/>
      <c r="C46" s="12"/>
      <c r="D46" s="3"/>
      <c r="E46" s="3"/>
      <c r="F46" s="3"/>
    </row>
    <row r="47" spans="1:6" x14ac:dyDescent="0.25">
      <c r="B47" s="5" t="s">
        <v>129</v>
      </c>
    </row>
    <row r="48" spans="1:6" ht="15.75" thickBot="1" x14ac:dyDescent="0.3">
      <c r="B48" s="6"/>
    </row>
    <row r="49" spans="1:6" ht="15.75" thickBot="1" x14ac:dyDescent="0.3">
      <c r="B49" s="9" t="str">
        <f>B50&amp;"-"&amp;C50&amp;"-"&amp;D50&amp;"-"&amp;E50&amp;"-"&amp;F50&amp;"-P"</f>
        <v>LHPVHBR-0010-HSF-10-S-P</v>
      </c>
      <c r="C49" s="10" t="s">
        <v>130</v>
      </c>
    </row>
    <row r="50" spans="1:6" hidden="1" x14ac:dyDescent="0.25">
      <c r="B50" s="7" t="str">
        <f>LEFT(B52,7)</f>
        <v>LHPVHBR</v>
      </c>
      <c r="C50" s="7" t="str">
        <f>LEFT(C52,4)</f>
        <v>0010</v>
      </c>
      <c r="D50" s="7" t="str">
        <f>LEFT(D52,3)</f>
        <v>HSF</v>
      </c>
      <c r="E50" s="7" t="str">
        <f>LEFT(E52,2)</f>
        <v>10</v>
      </c>
      <c r="F50" s="7" t="str">
        <f>LEFT(F52,1)</f>
        <v>S</v>
      </c>
    </row>
    <row r="51" spans="1:6" x14ac:dyDescent="0.25">
      <c r="B51" s="14" t="s">
        <v>96</v>
      </c>
      <c r="C51" s="14" t="s">
        <v>97</v>
      </c>
      <c r="D51" s="14" t="s">
        <v>98</v>
      </c>
      <c r="E51" s="14" t="s">
        <v>99</v>
      </c>
      <c r="F51" s="14" t="s">
        <v>100</v>
      </c>
    </row>
    <row r="52" spans="1:6" x14ac:dyDescent="0.25">
      <c r="B52" s="2" t="s">
        <v>132</v>
      </c>
      <c r="C52" s="2" t="s">
        <v>126</v>
      </c>
      <c r="D52" s="2" t="s">
        <v>106</v>
      </c>
      <c r="E52" s="2" t="s">
        <v>17</v>
      </c>
      <c r="F52" s="2" t="s">
        <v>107</v>
      </c>
    </row>
    <row r="53" spans="1:6" ht="16.5" customHeight="1" thickBot="1" x14ac:dyDescent="0.3"/>
    <row r="54" spans="1:6" ht="15.75" thickBot="1" x14ac:dyDescent="0.3">
      <c r="B54" s="9" t="str">
        <f>B55&amp;"-"&amp;C55&amp;"-"&amp;D55&amp;"-"&amp;E55&amp;"-"&amp;F55&amp;"-P"</f>
        <v>DLHPVHBR-2222-HSF-10-S-P</v>
      </c>
      <c r="C54" s="10" t="s">
        <v>131</v>
      </c>
    </row>
    <row r="55" spans="1:6" hidden="1" x14ac:dyDescent="0.25">
      <c r="B55" s="7" t="str">
        <f>LEFT(B57,8)</f>
        <v>DLHPVHBR</v>
      </c>
      <c r="C55" s="7" t="str">
        <f>LEFT(C57,4)</f>
        <v>2222</v>
      </c>
      <c r="D55" s="7" t="str">
        <f>LEFT(D57,3)</f>
        <v>HSF</v>
      </c>
      <c r="E55" s="7" t="str">
        <f>LEFT(E57,2)</f>
        <v>10</v>
      </c>
      <c r="F55" s="7" t="str">
        <f>LEFT(F57,1)</f>
        <v>S</v>
      </c>
    </row>
    <row r="56" spans="1:6" x14ac:dyDescent="0.25">
      <c r="B56" s="14" t="s">
        <v>96</v>
      </c>
      <c r="C56" s="14" t="s">
        <v>97</v>
      </c>
      <c r="D56" s="14" t="s">
        <v>98</v>
      </c>
      <c r="E56" s="14" t="s">
        <v>99</v>
      </c>
      <c r="F56" s="14" t="s">
        <v>100</v>
      </c>
    </row>
    <row r="57" spans="1:6" x14ac:dyDescent="0.25">
      <c r="B57" s="2" t="s">
        <v>133</v>
      </c>
      <c r="C57" s="2" t="s">
        <v>127</v>
      </c>
      <c r="D57" s="2" t="s">
        <v>106</v>
      </c>
      <c r="E57" s="2" t="s">
        <v>17</v>
      </c>
      <c r="F57" s="2" t="s">
        <v>107</v>
      </c>
    </row>
    <row r="58" spans="1:6" ht="26.25" customHeight="1" x14ac:dyDescent="0.25"/>
    <row r="59" spans="1:6" x14ac:dyDescent="0.25">
      <c r="A59" s="11" t="s">
        <v>134</v>
      </c>
      <c r="B59" s="13"/>
      <c r="C59" s="12"/>
      <c r="D59" s="3"/>
      <c r="E59" s="3"/>
      <c r="F59" s="3"/>
    </row>
    <row r="60" spans="1:6" x14ac:dyDescent="0.25">
      <c r="B60" s="5" t="s">
        <v>135</v>
      </c>
    </row>
    <row r="61" spans="1:6" ht="15.75" thickBot="1" x14ac:dyDescent="0.3">
      <c r="B61" s="6"/>
    </row>
    <row r="62" spans="1:6" ht="15.75" thickBot="1" x14ac:dyDescent="0.3">
      <c r="B62" s="9" t="str">
        <f>B63&amp;"-"&amp;C63&amp;"-"&amp;D63&amp;"-"&amp;E63&amp;"-"&amp;F63&amp;"-P"</f>
        <v>LPF-0005-HSF-10-S-P</v>
      </c>
      <c r="C62" s="10"/>
    </row>
    <row r="63" spans="1:6" hidden="1" x14ac:dyDescent="0.25">
      <c r="B63" s="7" t="str">
        <f>LEFT(B65,3)</f>
        <v>LPF</v>
      </c>
      <c r="C63" s="7" t="str">
        <f>LEFT(C65,4)</f>
        <v>0005</v>
      </c>
      <c r="D63" s="7" t="str">
        <f>LEFT(D65,3)</f>
        <v>HSF</v>
      </c>
      <c r="E63" s="7" t="str">
        <f>LEFT(E65,2)</f>
        <v>10</v>
      </c>
      <c r="F63" s="7" t="str">
        <f>LEFT(F65,1)</f>
        <v>S</v>
      </c>
    </row>
    <row r="64" spans="1:6" x14ac:dyDescent="0.25">
      <c r="B64" s="14" t="s">
        <v>96</v>
      </c>
      <c r="C64" s="14" t="s">
        <v>97</v>
      </c>
      <c r="D64" s="14" t="s">
        <v>98</v>
      </c>
      <c r="E64" s="14" t="s">
        <v>99</v>
      </c>
      <c r="F64" s="14" t="s">
        <v>100</v>
      </c>
    </row>
    <row r="65" spans="1:6" x14ac:dyDescent="0.25">
      <c r="B65" s="2" t="s">
        <v>34</v>
      </c>
      <c r="C65" s="2" t="s">
        <v>136</v>
      </c>
      <c r="D65" s="2" t="s">
        <v>106</v>
      </c>
      <c r="E65" s="2" t="s">
        <v>17</v>
      </c>
      <c r="F65" s="2" t="s">
        <v>107</v>
      </c>
    </row>
    <row r="66" spans="1:6" ht="26.25" customHeight="1" x14ac:dyDescent="0.25"/>
    <row r="67" spans="1:6" x14ac:dyDescent="0.25">
      <c r="A67" s="11" t="s">
        <v>137</v>
      </c>
      <c r="B67" s="13"/>
      <c r="C67" s="12"/>
      <c r="D67" s="3"/>
      <c r="E67" s="3"/>
      <c r="F67" s="3"/>
    </row>
    <row r="68" spans="1:6" x14ac:dyDescent="0.25">
      <c r="B68" s="5" t="s">
        <v>138</v>
      </c>
    </row>
    <row r="69" spans="1:6" ht="15.75" thickBot="1" x14ac:dyDescent="0.3">
      <c r="B69" s="6"/>
    </row>
    <row r="70" spans="1:6" ht="15.75" thickBot="1" x14ac:dyDescent="0.3">
      <c r="B70" s="9" t="str">
        <f>B71&amp;"-"&amp;C71&amp;"-"&amp;D71&amp;"-"&amp;E71&amp;"-"&amp;F71&amp;"-P"</f>
        <v>GPFP -0001-HSF-10-S-P</v>
      </c>
      <c r="C70" s="10"/>
    </row>
    <row r="71" spans="1:6" hidden="1" x14ac:dyDescent="0.25">
      <c r="B71" s="7" t="str">
        <f>LEFT(B73,5)</f>
        <v xml:space="preserve">GPFP </v>
      </c>
      <c r="C71" s="7" t="str">
        <f>LEFT(C73,4)</f>
        <v>0001</v>
      </c>
      <c r="D71" s="7" t="str">
        <f>LEFT(D73,3)</f>
        <v>HSF</v>
      </c>
      <c r="E71" s="7" t="str">
        <f>LEFT(E73,2)</f>
        <v>10</v>
      </c>
      <c r="F71" s="7" t="str">
        <f>LEFT(F73,1)</f>
        <v>S</v>
      </c>
    </row>
    <row r="72" spans="1:6" x14ac:dyDescent="0.25">
      <c r="B72" s="14" t="s">
        <v>96</v>
      </c>
      <c r="C72" s="14" t="s">
        <v>97</v>
      </c>
      <c r="D72" s="14" t="s">
        <v>98</v>
      </c>
      <c r="E72" s="14" t="s">
        <v>99</v>
      </c>
      <c r="F72" s="14" t="s">
        <v>100</v>
      </c>
    </row>
    <row r="73" spans="1:6" x14ac:dyDescent="0.25">
      <c r="B73" s="2" t="s">
        <v>37</v>
      </c>
      <c r="C73" s="2" t="s">
        <v>139</v>
      </c>
      <c r="D73" s="2" t="s">
        <v>106</v>
      </c>
      <c r="E73" s="2" t="s">
        <v>17</v>
      </c>
      <c r="F73" s="2" t="s">
        <v>107</v>
      </c>
    </row>
    <row r="74" spans="1:6" ht="29.25" customHeight="1" x14ac:dyDescent="0.25"/>
    <row r="75" spans="1:6" x14ac:dyDescent="0.25">
      <c r="A75" s="11" t="s">
        <v>140</v>
      </c>
      <c r="B75" s="13"/>
      <c r="C75" s="12"/>
      <c r="D75" s="3"/>
      <c r="E75" s="3"/>
      <c r="F75" s="3"/>
    </row>
    <row r="76" spans="1:6" x14ac:dyDescent="0.25">
      <c r="B76" s="5" t="s">
        <v>141</v>
      </c>
    </row>
    <row r="77" spans="1:6" ht="15.75" thickBot="1" x14ac:dyDescent="0.3">
      <c r="B77" s="6"/>
    </row>
    <row r="78" spans="1:6" ht="15.75" thickBot="1" x14ac:dyDescent="0.3">
      <c r="B78" s="9" t="str">
        <f>B79&amp;"-"&amp;C79&amp;"-"&amp;D79&amp;"-"&amp;E79&amp;"-"&amp;F79&amp;"-P"</f>
        <v>HSGPFP-0001-HSF-10-S-P</v>
      </c>
      <c r="C78" s="10"/>
    </row>
    <row r="79" spans="1:6" hidden="1" x14ac:dyDescent="0.25">
      <c r="B79" s="7" t="str">
        <f>LEFT(B81,6)</f>
        <v>HSGPFP</v>
      </c>
      <c r="C79" s="7" t="str">
        <f>LEFT(C81,4)</f>
        <v>0001</v>
      </c>
      <c r="D79" s="7" t="str">
        <f>LEFT(D81,3)</f>
        <v>HSF</v>
      </c>
      <c r="E79" s="7" t="str">
        <f>LEFT(E81,2)</f>
        <v>10</v>
      </c>
      <c r="F79" s="7" t="str">
        <f>LEFT(F81,1)</f>
        <v>S</v>
      </c>
    </row>
    <row r="80" spans="1:6" x14ac:dyDescent="0.25">
      <c r="B80" s="14" t="s">
        <v>96</v>
      </c>
      <c r="C80" s="14" t="s">
        <v>97</v>
      </c>
      <c r="D80" s="14" t="s">
        <v>98</v>
      </c>
      <c r="E80" s="14" t="s">
        <v>99</v>
      </c>
      <c r="F80" s="14" t="s">
        <v>100</v>
      </c>
    </row>
    <row r="81" spans="1:6" x14ac:dyDescent="0.25">
      <c r="B81" s="2" t="s">
        <v>39</v>
      </c>
      <c r="C81" s="2" t="s">
        <v>139</v>
      </c>
      <c r="D81" s="2" t="s">
        <v>106</v>
      </c>
      <c r="E81" s="2" t="s">
        <v>17</v>
      </c>
      <c r="F81" s="2" t="s">
        <v>107</v>
      </c>
    </row>
    <row r="82" spans="1:6" ht="26.25" customHeight="1" x14ac:dyDescent="0.25"/>
    <row r="83" spans="1:6" x14ac:dyDescent="0.25">
      <c r="A83" s="11" t="s">
        <v>142</v>
      </c>
      <c r="B83" s="13"/>
      <c r="C83" s="12"/>
      <c r="D83" s="3"/>
      <c r="E83" s="3"/>
      <c r="F83" s="3"/>
    </row>
    <row r="84" spans="1:6" x14ac:dyDescent="0.25">
      <c r="B84" s="5" t="s">
        <v>143</v>
      </c>
    </row>
    <row r="85" spans="1:6" ht="15.75" thickBot="1" x14ac:dyDescent="0.3">
      <c r="B85" s="6"/>
    </row>
    <row r="86" spans="1:6" ht="15.75" thickBot="1" x14ac:dyDescent="0.3">
      <c r="B86" s="9" t="str">
        <f>B87&amp;"-"&amp;C87&amp;"-"&amp;D87&amp;"-"&amp;E87&amp;"-"&amp;F87&amp;"-P"</f>
        <v>APSEA-0022-HSF-10-S-P</v>
      </c>
      <c r="C86" s="10"/>
    </row>
    <row r="87" spans="1:6" hidden="1" x14ac:dyDescent="0.25">
      <c r="B87" s="7" t="str">
        <f>LEFT(B89,5)</f>
        <v>APSEA</v>
      </c>
      <c r="C87" s="7" t="str">
        <f>LEFT(C89,4)</f>
        <v>0022</v>
      </c>
      <c r="D87" s="7" t="str">
        <f>LEFT(D89,3)</f>
        <v>HSF</v>
      </c>
      <c r="E87" s="7" t="str">
        <f>LEFT(E89,2)</f>
        <v>10</v>
      </c>
      <c r="F87" s="7" t="str">
        <f>LEFT(F89,1)</f>
        <v>S</v>
      </c>
    </row>
    <row r="88" spans="1:6" x14ac:dyDescent="0.25">
      <c r="B88" s="14" t="s">
        <v>96</v>
      </c>
      <c r="C88" s="14" t="s">
        <v>97</v>
      </c>
      <c r="D88" s="14" t="s">
        <v>98</v>
      </c>
      <c r="E88" s="14" t="s">
        <v>99</v>
      </c>
      <c r="F88" s="14" t="s">
        <v>100</v>
      </c>
    </row>
    <row r="89" spans="1:6" x14ac:dyDescent="0.25">
      <c r="B89" s="2" t="s">
        <v>52</v>
      </c>
      <c r="C89" s="2" t="s">
        <v>113</v>
      </c>
      <c r="D89" s="2" t="s">
        <v>106</v>
      </c>
      <c r="E89" s="2" t="s">
        <v>17</v>
      </c>
      <c r="F89" s="2" t="s">
        <v>107</v>
      </c>
    </row>
    <row r="90" spans="1:6" ht="28.5" customHeight="1" x14ac:dyDescent="0.25"/>
    <row r="91" spans="1:6" x14ac:dyDescent="0.25">
      <c r="A91" s="11" t="s">
        <v>144</v>
      </c>
      <c r="B91" s="13"/>
      <c r="C91" s="12"/>
      <c r="D91" s="3"/>
      <c r="E91" s="3"/>
      <c r="F91" s="3"/>
    </row>
    <row r="92" spans="1:6" x14ac:dyDescent="0.25">
      <c r="B92" s="5" t="s">
        <v>145</v>
      </c>
    </row>
    <row r="93" spans="1:6" ht="15.75" thickBot="1" x14ac:dyDescent="0.3">
      <c r="B93" s="6"/>
    </row>
    <row r="94" spans="1:6" ht="15.75" thickBot="1" x14ac:dyDescent="0.3">
      <c r="B94" s="9" t="str">
        <f>B95&amp;"-"&amp;C95&amp;"-"&amp;D95&amp;"-"&amp;E95&amp;"-"&amp;F95&amp;"-P"</f>
        <v>DNV-2222-HSF-05-S-P</v>
      </c>
      <c r="C94" s="10"/>
    </row>
    <row r="95" spans="1:6" hidden="1" x14ac:dyDescent="0.25">
      <c r="B95" s="7" t="str">
        <f>LEFT(B97,3)</f>
        <v>DNV</v>
      </c>
      <c r="C95" s="7" t="str">
        <f>LEFT(C97,4)</f>
        <v>2222</v>
      </c>
      <c r="D95" s="7" t="str">
        <f>LEFT(D97,3)</f>
        <v>HSF</v>
      </c>
      <c r="E95" s="7" t="str">
        <f>LEFT(E97,2)</f>
        <v>05</v>
      </c>
      <c r="F95" s="7" t="str">
        <f>LEFT(F97,1)</f>
        <v>S</v>
      </c>
    </row>
    <row r="96" spans="1:6" x14ac:dyDescent="0.25">
      <c r="B96" s="14" t="s">
        <v>96</v>
      </c>
      <c r="C96" s="14" t="s">
        <v>97</v>
      </c>
      <c r="D96" s="14" t="s">
        <v>98</v>
      </c>
      <c r="E96" s="14" t="s">
        <v>99</v>
      </c>
      <c r="F96" s="14" t="s">
        <v>100</v>
      </c>
    </row>
    <row r="97" spans="1:6" x14ac:dyDescent="0.25">
      <c r="B97" s="2" t="s">
        <v>55</v>
      </c>
      <c r="C97" s="2" t="s">
        <v>127</v>
      </c>
      <c r="D97" s="2" t="s">
        <v>106</v>
      </c>
      <c r="E97" s="2" t="s">
        <v>15</v>
      </c>
      <c r="F97" s="2" t="s">
        <v>107</v>
      </c>
    </row>
    <row r="98" spans="1:6" ht="26.25" customHeight="1" x14ac:dyDescent="0.25"/>
    <row r="99" spans="1:6" x14ac:dyDescent="0.25">
      <c r="A99" s="11" t="s">
        <v>146</v>
      </c>
      <c r="B99" s="13"/>
      <c r="C99" s="12"/>
      <c r="D99" s="3"/>
      <c r="E99" s="3"/>
      <c r="F99" s="3"/>
    </row>
    <row r="100" spans="1:6" x14ac:dyDescent="0.25">
      <c r="B100" s="5" t="s">
        <v>149</v>
      </c>
    </row>
    <row r="101" spans="1:6" ht="15.75" thickBot="1" x14ac:dyDescent="0.3">
      <c r="B101" s="6"/>
    </row>
    <row r="102" spans="1:6" ht="15.75" thickBot="1" x14ac:dyDescent="0.3">
      <c r="B102" s="9" t="str">
        <f>B103&amp;"-"&amp;C103&amp;"-"&amp;D103&amp;"-"&amp;E103&amp;"-"&amp;F103&amp;"-P"</f>
        <v>PFSA2-0020-HSF-05-S-P</v>
      </c>
      <c r="C102" s="10"/>
    </row>
    <row r="103" spans="1:6" hidden="1" x14ac:dyDescent="0.25">
      <c r="B103" s="7" t="str">
        <f>LEFT(B105,5)</f>
        <v>PFSA2</v>
      </c>
      <c r="C103" s="7" t="str">
        <f>LEFT(C105,4)</f>
        <v>0020</v>
      </c>
      <c r="D103" s="7" t="str">
        <f>LEFT(D105,3)</f>
        <v>HSF</v>
      </c>
      <c r="E103" s="7" t="str">
        <f>LEFT(E105,2)</f>
        <v>05</v>
      </c>
      <c r="F103" s="7" t="str">
        <f>LEFT(F105,1)</f>
        <v>S</v>
      </c>
    </row>
    <row r="104" spans="1:6" x14ac:dyDescent="0.25">
      <c r="B104" s="14" t="s">
        <v>96</v>
      </c>
      <c r="C104" s="14" t="s">
        <v>97</v>
      </c>
      <c r="D104" s="14" t="s">
        <v>98</v>
      </c>
      <c r="E104" s="14" t="s">
        <v>99</v>
      </c>
      <c r="F104" s="14" t="s">
        <v>100</v>
      </c>
    </row>
    <row r="105" spans="1:6" x14ac:dyDescent="0.25">
      <c r="B105" s="2" t="s">
        <v>57</v>
      </c>
      <c r="C105" s="2" t="s">
        <v>147</v>
      </c>
      <c r="D105" s="2" t="s">
        <v>106</v>
      </c>
      <c r="E105" s="2" t="s">
        <v>15</v>
      </c>
      <c r="F105" s="2" t="s">
        <v>107</v>
      </c>
    </row>
    <row r="106" spans="1:6" ht="23.25" customHeight="1" x14ac:dyDescent="0.25"/>
    <row r="107" spans="1:6" x14ac:dyDescent="0.25">
      <c r="A107" s="11" t="s">
        <v>148</v>
      </c>
      <c r="B107" s="13"/>
      <c r="C107" s="12"/>
      <c r="D107" s="3"/>
      <c r="E107" s="3"/>
      <c r="F107" s="3"/>
    </row>
    <row r="108" spans="1:6" x14ac:dyDescent="0.25">
      <c r="B108" s="5" t="s">
        <v>150</v>
      </c>
    </row>
    <row r="109" spans="1:6" ht="15.75" thickBot="1" x14ac:dyDescent="0.3">
      <c r="B109" s="6"/>
    </row>
    <row r="110" spans="1:6" ht="15.75" thickBot="1" x14ac:dyDescent="0.3">
      <c r="B110" s="9" t="str">
        <f>B111&amp;"-"&amp;C111&amp;"-"&amp;D111&amp;"-"&amp;E111&amp;"-"&amp;F111&amp;"-P"</f>
        <v>HPP-0020-HSF-05-S-P</v>
      </c>
      <c r="C110" s="10"/>
    </row>
    <row r="111" spans="1:6" hidden="1" x14ac:dyDescent="0.25">
      <c r="B111" s="7" t="str">
        <f>LEFT(B113,3)</f>
        <v>HPP</v>
      </c>
      <c r="C111" s="7" t="str">
        <f>LEFT(C113,4)</f>
        <v>0020</v>
      </c>
      <c r="D111" s="7" t="str">
        <f>LEFT(D113,3)</f>
        <v>HSF</v>
      </c>
      <c r="E111" s="7" t="str">
        <f>LEFT(E113,2)</f>
        <v>05</v>
      </c>
      <c r="F111" s="7" t="str">
        <f>LEFT(F113,1)</f>
        <v>S</v>
      </c>
    </row>
    <row r="112" spans="1:6" x14ac:dyDescent="0.25">
      <c r="B112" s="14" t="s">
        <v>96</v>
      </c>
      <c r="C112" s="14" t="s">
        <v>97</v>
      </c>
      <c r="D112" s="14" t="s">
        <v>98</v>
      </c>
      <c r="E112" s="14" t="s">
        <v>99</v>
      </c>
      <c r="F112" s="14" t="s">
        <v>100</v>
      </c>
    </row>
    <row r="113" spans="1:6" x14ac:dyDescent="0.25">
      <c r="B113" s="2" t="s">
        <v>61</v>
      </c>
      <c r="C113" s="2" t="s">
        <v>147</v>
      </c>
      <c r="D113" s="2" t="s">
        <v>106</v>
      </c>
      <c r="E113" s="2" t="s">
        <v>15</v>
      </c>
      <c r="F113" s="2" t="s">
        <v>107</v>
      </c>
    </row>
    <row r="114" spans="1:6" ht="24.75" customHeight="1" x14ac:dyDescent="0.25"/>
    <row r="115" spans="1:6" x14ac:dyDescent="0.25">
      <c r="A115" s="11" t="s">
        <v>151</v>
      </c>
      <c r="B115" s="13"/>
      <c r="C115" s="12"/>
      <c r="D115" s="3"/>
      <c r="E115" s="3"/>
      <c r="F115" s="3"/>
    </row>
    <row r="116" spans="1:6" x14ac:dyDescent="0.25">
      <c r="B116" s="5" t="s">
        <v>152</v>
      </c>
    </row>
    <row r="117" spans="1:6" ht="15.75" thickBot="1" x14ac:dyDescent="0.3">
      <c r="B117" s="6"/>
    </row>
    <row r="118" spans="1:6" ht="15.75" thickBot="1" x14ac:dyDescent="0.3">
      <c r="B118" s="9" t="str">
        <f>B119&amp;"-"&amp;C119&amp;"-"&amp;D119&amp;"-"&amp;E119&amp;"-"&amp;F119&amp;"-P"</f>
        <v>APP-0030-HSF-05-S-P</v>
      </c>
      <c r="C118" s="10"/>
    </row>
    <row r="119" spans="1:6" hidden="1" x14ac:dyDescent="0.25">
      <c r="B119" s="7" t="str">
        <f>LEFT(B121,3)</f>
        <v>APP</v>
      </c>
      <c r="C119" s="7" t="str">
        <f>LEFT(C121,4)</f>
        <v>0030</v>
      </c>
      <c r="D119" s="7" t="str">
        <f>LEFT(D121,3)</f>
        <v>HSF</v>
      </c>
      <c r="E119" s="7" t="str">
        <f>LEFT(E121,2)</f>
        <v>05</v>
      </c>
      <c r="F119" s="7" t="str">
        <f>LEFT(F121,1)</f>
        <v>S</v>
      </c>
    </row>
    <row r="120" spans="1:6" x14ac:dyDescent="0.25">
      <c r="B120" s="14" t="s">
        <v>96</v>
      </c>
      <c r="C120" s="14" t="s">
        <v>97</v>
      </c>
      <c r="D120" s="14" t="s">
        <v>98</v>
      </c>
      <c r="E120" s="14" t="s">
        <v>99</v>
      </c>
      <c r="F120" s="14" t="s">
        <v>100</v>
      </c>
    </row>
    <row r="121" spans="1:6" x14ac:dyDescent="0.25">
      <c r="B121" s="2" t="s">
        <v>64</v>
      </c>
      <c r="C121" s="2" t="s">
        <v>153</v>
      </c>
      <c r="D121" s="2" t="s">
        <v>106</v>
      </c>
      <c r="E121" s="2" t="s">
        <v>15</v>
      </c>
      <c r="F121" s="2" t="s">
        <v>107</v>
      </c>
    </row>
    <row r="123" spans="1:6" x14ac:dyDescent="0.25">
      <c r="A123" s="11" t="s">
        <v>154</v>
      </c>
      <c r="B123" s="13"/>
      <c r="C123" s="12"/>
      <c r="D123" s="3"/>
      <c r="E123" s="3"/>
      <c r="F123" s="3"/>
    </row>
    <row r="124" spans="1:6" x14ac:dyDescent="0.25">
      <c r="B124" s="5" t="s">
        <v>155</v>
      </c>
    </row>
    <row r="125" spans="1:6" ht="15.75" thickBot="1" x14ac:dyDescent="0.3">
      <c r="B125" s="6"/>
    </row>
    <row r="126" spans="1:6" ht="15.75" thickBot="1" x14ac:dyDescent="0.3">
      <c r="B126" s="9" t="str">
        <f>B127&amp;"-"&amp;C127&amp;"-"&amp;D127&amp;"-"&amp;E127&amp;"-"&amp;F127&amp;"-P"</f>
        <v>GFC-0030-HSF-05-S-P</v>
      </c>
      <c r="C126" s="10"/>
    </row>
    <row r="127" spans="1:6" hidden="1" x14ac:dyDescent="0.25">
      <c r="B127" s="7" t="str">
        <f>LEFT(B129,3)</f>
        <v>GFC</v>
      </c>
      <c r="C127" s="7" t="str">
        <f>LEFT(C129,4)</f>
        <v>0030</v>
      </c>
      <c r="D127" s="7" t="str">
        <f>LEFT(D129,3)</f>
        <v>HSF</v>
      </c>
      <c r="E127" s="7" t="str">
        <f>LEFT(E129,2)</f>
        <v>05</v>
      </c>
      <c r="F127" s="7" t="str">
        <f>LEFT(F129,1)</f>
        <v>S</v>
      </c>
    </row>
    <row r="128" spans="1:6" x14ac:dyDescent="0.25">
      <c r="B128" s="14" t="s">
        <v>96</v>
      </c>
      <c r="C128" s="14" t="s">
        <v>97</v>
      </c>
      <c r="D128" s="14" t="s">
        <v>98</v>
      </c>
      <c r="E128" s="14" t="s">
        <v>99</v>
      </c>
      <c r="F128" s="14" t="s">
        <v>100</v>
      </c>
    </row>
    <row r="129" spans="1:6" x14ac:dyDescent="0.25">
      <c r="B129" s="2" t="s">
        <v>67</v>
      </c>
      <c r="C129" s="2" t="s">
        <v>153</v>
      </c>
      <c r="D129" s="2" t="s">
        <v>106</v>
      </c>
      <c r="E129" s="2" t="s">
        <v>15</v>
      </c>
      <c r="F129" s="2" t="s">
        <v>107</v>
      </c>
    </row>
    <row r="130" spans="1:6" ht="22.5" customHeight="1" x14ac:dyDescent="0.25"/>
    <row r="131" spans="1:6" x14ac:dyDescent="0.25">
      <c r="A131" s="11" t="s">
        <v>157</v>
      </c>
      <c r="B131" s="13"/>
      <c r="C131" s="12"/>
      <c r="D131" s="3"/>
      <c r="E131" s="3"/>
      <c r="F131" s="3"/>
    </row>
    <row r="132" spans="1:6" x14ac:dyDescent="0.25">
      <c r="B132" s="5" t="s">
        <v>159</v>
      </c>
    </row>
    <row r="133" spans="1:6" ht="15.75" thickBot="1" x14ac:dyDescent="0.3">
      <c r="B133" s="6"/>
    </row>
    <row r="134" spans="1:6" ht="15.75" thickBot="1" x14ac:dyDescent="0.3">
      <c r="B134" s="9" t="str">
        <f>B135&amp;"-"&amp;C135&amp;"-"&amp;D135&amp;"-"&amp;E135&amp;"-"&amp;F135&amp;"-P"</f>
        <v>LGFP-0010-HSF-05-S-P</v>
      </c>
      <c r="C134" s="10"/>
    </row>
    <row r="135" spans="1:6" hidden="1" x14ac:dyDescent="0.25">
      <c r="B135" s="7" t="str">
        <f>LEFT(B137,4)</f>
        <v>LGFP</v>
      </c>
      <c r="C135" s="7" t="str">
        <f>LEFT(C137,4)</f>
        <v>0010</v>
      </c>
      <c r="D135" s="7" t="str">
        <f>LEFT(D137,3)</f>
        <v>HSF</v>
      </c>
      <c r="E135" s="7" t="str">
        <f>LEFT(E137,2)</f>
        <v>05</v>
      </c>
      <c r="F135" s="7" t="str">
        <f>LEFT(F137,1)</f>
        <v>S</v>
      </c>
    </row>
    <row r="136" spans="1:6" x14ac:dyDescent="0.25">
      <c r="B136" s="14" t="s">
        <v>96</v>
      </c>
      <c r="C136" s="14" t="s">
        <v>97</v>
      </c>
      <c r="D136" s="14" t="s">
        <v>98</v>
      </c>
      <c r="E136" s="14" t="s">
        <v>99</v>
      </c>
      <c r="F136" s="14" t="s">
        <v>100</v>
      </c>
    </row>
    <row r="137" spans="1:6" x14ac:dyDescent="0.25">
      <c r="B137" s="2" t="s">
        <v>70</v>
      </c>
      <c r="C137" s="2" t="s">
        <v>160</v>
      </c>
      <c r="D137" s="2" t="s">
        <v>106</v>
      </c>
      <c r="E137" s="2" t="s">
        <v>15</v>
      </c>
      <c r="F137" s="2" t="s">
        <v>107</v>
      </c>
    </row>
    <row r="139" spans="1:6" x14ac:dyDescent="0.25">
      <c r="A139" s="11" t="s">
        <v>161</v>
      </c>
      <c r="B139" s="13"/>
      <c r="C139" s="12"/>
      <c r="D139" s="3"/>
      <c r="E139" s="3"/>
      <c r="F139" s="3"/>
    </row>
    <row r="140" spans="1:6" x14ac:dyDescent="0.25">
      <c r="B140" s="5" t="s">
        <v>162</v>
      </c>
    </row>
    <row r="141" spans="1:6" ht="15.75" thickBot="1" x14ac:dyDescent="0.3">
      <c r="B141" s="6"/>
    </row>
    <row r="142" spans="1:6" ht="15.75" thickBot="1" x14ac:dyDescent="0.3">
      <c r="B142" s="9" t="str">
        <f>B143&amp;"-"&amp;C143&amp;"-"&amp;D143&amp;"-"&amp;E143&amp;"-"&amp;F143&amp;"-P"</f>
        <v>GGFP-0001-HSF-05-S-P</v>
      </c>
      <c r="C142" s="10"/>
    </row>
    <row r="143" spans="1:6" hidden="1" x14ac:dyDescent="0.25">
      <c r="B143" s="7" t="str">
        <f>LEFT(B145,4)</f>
        <v>GGFP</v>
      </c>
      <c r="C143" s="7" t="str">
        <f>LEFT(C145,4)</f>
        <v>0001</v>
      </c>
      <c r="D143" s="7" t="str">
        <f>LEFT(D145,3)</f>
        <v>HSF</v>
      </c>
      <c r="E143" s="7" t="str">
        <f>LEFT(E145,2)</f>
        <v>05</v>
      </c>
      <c r="F143" s="7" t="str">
        <f>LEFT(F145,1)</f>
        <v>S</v>
      </c>
    </row>
    <row r="144" spans="1:6" x14ac:dyDescent="0.25">
      <c r="B144" s="14" t="s">
        <v>96</v>
      </c>
      <c r="C144" s="14" t="s">
        <v>97</v>
      </c>
      <c r="D144" s="14" t="s">
        <v>98</v>
      </c>
      <c r="E144" s="14" t="s">
        <v>99</v>
      </c>
      <c r="F144" s="14" t="s">
        <v>100</v>
      </c>
    </row>
    <row r="145" spans="1:7" x14ac:dyDescent="0.25">
      <c r="B145" s="2" t="s">
        <v>73</v>
      </c>
      <c r="C145" s="2" t="s">
        <v>139</v>
      </c>
      <c r="D145" s="2" t="s">
        <v>106</v>
      </c>
      <c r="E145" s="2" t="s">
        <v>15</v>
      </c>
      <c r="F145" s="2" t="s">
        <v>107</v>
      </c>
    </row>
    <row r="147" spans="1:7" x14ac:dyDescent="0.25">
      <c r="A147" s="11" t="s">
        <v>163</v>
      </c>
      <c r="B147" s="13"/>
      <c r="C147" s="12"/>
      <c r="D147" s="3"/>
      <c r="E147" s="3"/>
      <c r="F147" s="3"/>
    </row>
    <row r="148" spans="1:7" x14ac:dyDescent="0.25">
      <c r="B148" s="5" t="s">
        <v>164</v>
      </c>
    </row>
    <row r="149" spans="1:7" ht="15.75" thickBot="1" x14ac:dyDescent="0.3">
      <c r="B149" s="6"/>
    </row>
    <row r="150" spans="1:7" ht="15.75" thickBot="1" x14ac:dyDescent="0.3">
      <c r="B150" s="9" t="str">
        <f>B151&amp;"-"&amp;C151&amp;"-"&amp;D151&amp;"-"&amp;E151&amp;"-"&amp;F151&amp;"-"&amp;G151&amp;"-P"</f>
        <v>PFA-0020-TF  -03-P-Blank-P</v>
      </c>
      <c r="C150" s="10"/>
    </row>
    <row r="151" spans="1:7" ht="15.75" hidden="1" thickBot="1" x14ac:dyDescent="0.3">
      <c r="B151" s="7" t="str">
        <f>LEFT(B153,4)</f>
        <v>PFA</v>
      </c>
      <c r="C151" s="7" t="str">
        <f>LEFT(C153,4)</f>
        <v>0020</v>
      </c>
      <c r="D151" s="7" t="str">
        <f>LEFT(D153,4)</f>
        <v xml:space="preserve">TF  </v>
      </c>
      <c r="E151" s="7" t="str">
        <f>LEFT(E153,2)</f>
        <v>03</v>
      </c>
      <c r="F151" s="7" t="str">
        <f>LEFT(F153,1)</f>
        <v>P</v>
      </c>
      <c r="G151" s="7" t="str">
        <f>LEFT(G153,5)</f>
        <v>Blank</v>
      </c>
    </row>
    <row r="152" spans="1:7" x14ac:dyDescent="0.25">
      <c r="B152" s="14" t="s">
        <v>96</v>
      </c>
      <c r="C152" s="14" t="s">
        <v>97</v>
      </c>
      <c r="D152" s="14" t="s">
        <v>98</v>
      </c>
      <c r="E152" s="14" t="s">
        <v>99</v>
      </c>
      <c r="F152" s="14" t="s">
        <v>100</v>
      </c>
      <c r="G152" s="8" t="s">
        <v>111</v>
      </c>
    </row>
    <row r="153" spans="1:7" x14ac:dyDescent="0.25">
      <c r="B153" s="2" t="s">
        <v>76</v>
      </c>
      <c r="C153" s="2" t="s">
        <v>147</v>
      </c>
      <c r="D153" s="2" t="s">
        <v>109</v>
      </c>
      <c r="E153" s="2" t="s">
        <v>78</v>
      </c>
      <c r="F153" s="2" t="s">
        <v>79</v>
      </c>
      <c r="G153" s="2" t="s">
        <v>80</v>
      </c>
    </row>
    <row r="155" spans="1:7" x14ac:dyDescent="0.25">
      <c r="A155" s="11" t="s">
        <v>165</v>
      </c>
      <c r="B155" s="13"/>
      <c r="C155" s="12"/>
      <c r="D155" s="3"/>
      <c r="E155" s="3"/>
      <c r="F155" s="3"/>
    </row>
    <row r="156" spans="1:7" x14ac:dyDescent="0.25">
      <c r="B156" s="5" t="s">
        <v>170</v>
      </c>
    </row>
    <row r="157" spans="1:7" ht="15.75" thickBot="1" x14ac:dyDescent="0.3">
      <c r="B157" s="6"/>
    </row>
    <row r="158" spans="1:7" ht="15.75" thickBot="1" x14ac:dyDescent="0.3">
      <c r="B158" s="9" t="str">
        <f>B159&amp;"-"&amp;C159&amp;"-"&amp;D159&amp;"-"&amp;E159&amp;"-"&amp;F159&amp;"-P"</f>
        <v>AETT-0002-SF -05-K-P</v>
      </c>
      <c r="C158" s="10"/>
    </row>
    <row r="159" spans="1:7" hidden="1" x14ac:dyDescent="0.25">
      <c r="B159" s="7" t="str">
        <f>LEFT(B161,4)</f>
        <v>AETT</v>
      </c>
      <c r="C159" s="7" t="str">
        <f>LEFT(C161,4)</f>
        <v>0002</v>
      </c>
      <c r="D159" s="7" t="str">
        <f>LEFT(D161,3)</f>
        <v xml:space="preserve">SF </v>
      </c>
      <c r="E159" s="7" t="str">
        <f>LEFT(E161,2)</f>
        <v>05</v>
      </c>
      <c r="F159" s="7" t="str">
        <f>LEFT(F161,1)</f>
        <v>K</v>
      </c>
    </row>
    <row r="160" spans="1:7" x14ac:dyDescent="0.25">
      <c r="B160" s="14" t="s">
        <v>96</v>
      </c>
      <c r="C160" s="14" t="s">
        <v>97</v>
      </c>
      <c r="D160" s="14" t="s">
        <v>98</v>
      </c>
      <c r="E160" s="14" t="s">
        <v>99</v>
      </c>
      <c r="F160" s="14" t="s">
        <v>100</v>
      </c>
    </row>
    <row r="161" spans="1:6" x14ac:dyDescent="0.25">
      <c r="B161" s="2" t="s">
        <v>166</v>
      </c>
      <c r="C161" s="2" t="s">
        <v>167</v>
      </c>
      <c r="D161" s="2" t="s">
        <v>108</v>
      </c>
      <c r="E161" s="2" t="s">
        <v>15</v>
      </c>
      <c r="F161" s="2" t="s">
        <v>86</v>
      </c>
    </row>
    <row r="163" spans="1:6" x14ac:dyDescent="0.25">
      <c r="A163" s="11" t="s">
        <v>168</v>
      </c>
      <c r="B163" s="13"/>
      <c r="C163" s="12"/>
      <c r="D163" s="3"/>
      <c r="E163" s="3"/>
      <c r="F163" s="3"/>
    </row>
    <row r="164" spans="1:6" x14ac:dyDescent="0.25">
      <c r="B164" s="5" t="s">
        <v>171</v>
      </c>
    </row>
    <row r="165" spans="1:6" ht="15.75" thickBot="1" x14ac:dyDescent="0.3">
      <c r="B165" s="6"/>
    </row>
    <row r="166" spans="1:6" ht="15.75" thickBot="1" x14ac:dyDescent="0.3">
      <c r="B166" s="9" t="str">
        <f>B167&amp;"-"&amp;C167&amp;"-"&amp;D167&amp;"-"&amp;E167&amp;"-"&amp;F167&amp;"-P"</f>
        <v>APTF-T -0020-SF -05-K-P</v>
      </c>
      <c r="C166" s="10"/>
    </row>
    <row r="167" spans="1:6" hidden="1" x14ac:dyDescent="0.25">
      <c r="B167" s="7" t="str">
        <f>LEFT(B169,7)</f>
        <v xml:space="preserve">APTF-T </v>
      </c>
      <c r="C167" s="7" t="str">
        <f>LEFT(C169,4)</f>
        <v>0020</v>
      </c>
      <c r="D167" s="7" t="str">
        <f>LEFT(D169,3)</f>
        <v xml:space="preserve">SF </v>
      </c>
      <c r="E167" s="7" t="str">
        <f>LEFT(E169,2)</f>
        <v>05</v>
      </c>
      <c r="F167" s="7" t="str">
        <f>LEFT(F169,1)</f>
        <v>K</v>
      </c>
    </row>
    <row r="168" spans="1:6" x14ac:dyDescent="0.25">
      <c r="B168" s="14" t="s">
        <v>96</v>
      </c>
      <c r="C168" s="14" t="s">
        <v>97</v>
      </c>
      <c r="D168" s="14" t="s">
        <v>98</v>
      </c>
      <c r="E168" s="14" t="s">
        <v>99</v>
      </c>
      <c r="F168" s="14" t="s">
        <v>100</v>
      </c>
    </row>
    <row r="169" spans="1:6" x14ac:dyDescent="0.25">
      <c r="B169" s="2" t="s">
        <v>169</v>
      </c>
      <c r="C169" s="2" t="s">
        <v>147</v>
      </c>
      <c r="D169" s="2" t="s">
        <v>108</v>
      </c>
      <c r="E169" s="2" t="s">
        <v>15</v>
      </c>
      <c r="F169" s="2" t="s">
        <v>86</v>
      </c>
    </row>
  </sheetData>
  <sheetProtection password="CC6F" sheet="1" objects="1" scenarios="1" formatCells="0" autoFilter="0"/>
  <dataValidations count="55">
    <dataValidation type="list" allowBlank="1" showInputMessage="1" showErrorMessage="1" sqref="C169">
      <formula1>"0020 = 0.2μm,0045 = 0.45μm,0300 = 3.0μm,0500 = 5.0μm"</formula1>
    </dataValidation>
    <dataValidation type="list" allowBlank="1" showInputMessage="1" showErrorMessage="1" sqref="B169">
      <formula1>"APTF-T  - Expanded Hydrophobic PTFE Membrane,APTFI-T - Expanded Hydrophilic PTFE Membrane"</formula1>
    </dataValidation>
    <dataValidation type="list" allowBlank="1" showInputMessage="1" showErrorMessage="1" sqref="C161">
      <formula1>"0002 = 0.02μm,0010 = 0.1μm,0020 = 0.2μm,0045 = 0.45μm,0100 = 1.0μm,0500 = 5.0μm"</formula1>
    </dataValidation>
    <dataValidation type="list" allowBlank="1" showInputMessage="1" showErrorMessage="1" sqref="B161">
      <formula1>"AETT -  Expanded Hydrophobic PTFE Membrane,AETI -  Expanded Hydrophilic PTFE Membrane"</formula1>
    </dataValidation>
    <dataValidation type="list" allowBlank="1" showInputMessage="1" showErrorMessage="1" sqref="G153">
      <formula1>"Blank = Standart, W    = Pre-wetted"</formula1>
    </dataValidation>
    <dataValidation type="list" allowBlank="1" showInputMessage="1" showErrorMessage="1" sqref="F153">
      <formula1>"P = PFA encapsulated Viton,S = Silicone,E = EPDM,K = All-fluoropolymer"</formula1>
    </dataValidation>
    <dataValidation type="list" allowBlank="1" showInputMessage="1" showErrorMessage="1" sqref="E153">
      <mc:AlternateContent xmlns:x12ac="http://schemas.microsoft.com/office/spreadsheetml/2011/1/ac" xmlns:mc="http://schemas.openxmlformats.org/markup-compatibility/2006">
        <mc:Choice Requires="x12ac">
          <x12ac:list>"03 = 3""","04 = 4""","10 = 10""","20 = 20""","30 = 30"""</x12ac:list>
        </mc:Choice>
        <mc:Fallback>
          <formula1>"03 = 3"",04 = 4"",10 = 10"",20 = 20"",30 = 30"""</formula1>
        </mc:Fallback>
      </mc:AlternateContent>
    </dataValidation>
    <dataValidation type="list" allowBlank="1" showInputMessage="1" showErrorMessage="1" sqref="D153">
      <formula1>"TC  = 222/Flat,TF  = 222/Fin,SC  = 226/Flat,SF  = 226/Fin,FSSC = 226/Flat (SS internal support)"</formula1>
    </dataValidation>
    <dataValidation type="list" allowBlank="1" showInputMessage="1" showErrorMessage="1" sqref="C153">
      <formula1>"0020 = 0.2μm,0050 = 0.5μm,0100 = 1.0μm,0300 = 3.0μm,0500 = 5.0μm,1000 = 10μm"</formula1>
    </dataValidation>
    <dataValidation type="list" allowBlank="1" showInputMessage="1" showErrorMessage="1" sqref="B153">
      <formula1>"PFA,PFAT (sterile grade)"</formula1>
    </dataValidation>
    <dataValidation type="list" allowBlank="1" showInputMessage="1" showErrorMessage="1" sqref="C145">
      <formula1>"0001=0.01μm,0030 = 0.3μm,0050 = 0.5μm"</formula1>
    </dataValidation>
    <dataValidation type="list" allowBlank="1" showInputMessage="1" showErrorMessage="1" sqref="B145">
      <formula1>"GGFP"</formula1>
    </dataValidation>
    <dataValidation type="list" allowBlank="1" showInputMessage="1" showErrorMessage="1" sqref="C137">
      <formula1>"0010 = 0.1μm,0020 = 0.2μm,0025 = 0.25μm,0045 = 0.45μm,0080 = 0.8μm,0100 = 1.0μm,0300 = 3.0μm,0500 = 5.0μm,5030 = 5.0+3.0μm"</formula1>
    </dataValidation>
    <dataValidation type="list" allowBlank="1" showInputMessage="1" showErrorMessage="1" sqref="B137">
      <formula1>"LGFP"</formula1>
    </dataValidation>
    <dataValidation type="list" allowBlank="1" showInputMessage="1" showErrorMessage="1" sqref="B129">
      <formula1>"GFC"</formula1>
    </dataValidation>
    <dataValidation type="list" allowBlank="1" showInputMessage="1" showErrorMessage="1" sqref="C129">
      <formula1>"0030 = 0.3μm"</formula1>
    </dataValidation>
    <dataValidation type="list" allowBlank="1" showInputMessage="1" showErrorMessage="1" sqref="B121">
      <formula1>"APP"</formula1>
    </dataValidation>
    <dataValidation type="list" allowBlank="1" showInputMessage="1" showErrorMessage="1" sqref="C113">
      <formula1>"0020 = 0.2μm,0045 = 0.45μm,0100 = 1.0μm,0300 = 3.0μm,0500 = 5.0μm,1000 = 10μm,2000 = 20μm"</formula1>
    </dataValidation>
    <dataValidation type="list" allowBlank="1" showInputMessage="1" showErrorMessage="1" sqref="B113">
      <formula1>"HPP"</formula1>
    </dataValidation>
    <dataValidation type="list" allowBlank="1" showInputMessage="1" showErrorMessage="1" sqref="C105">
      <formula1>"0020 = 0.2μm,0030 = 0.3μm,0050 = 0.5μm,0060 = 0.6μm,0120 = 1.2μm,0150 = 1.5μm,0200 = 2.0μm,0500 = 5.0μm,1000 = 10μm,2000 = 20μm,4000 = 40μm,5000 = 50μm,7000 = 70μm,9000 = 90μm,15000 = 150μm"</formula1>
    </dataValidation>
    <dataValidation type="list" allowBlank="1" showInputMessage="1" showErrorMessage="1" sqref="B105">
      <formula1>"PFSA2"</formula1>
    </dataValidation>
    <dataValidation type="list" allowBlank="1" showInputMessage="1" showErrorMessage="1" sqref="C97">
      <formula1>"2222 = 0.22+0.22μm"</formula1>
    </dataValidation>
    <dataValidation type="list" allowBlank="1" showInputMessage="1" showErrorMessage="1" sqref="B97">
      <formula1>"DNV"</formula1>
    </dataValidation>
    <dataValidation type="list" allowBlank="1" showInputMessage="1" showErrorMessage="1" sqref="B89">
      <formula1>"APSEA"</formula1>
    </dataValidation>
    <dataValidation type="list" allowBlank="1" showInputMessage="1" showErrorMessage="1" sqref="E81">
      <mc:AlternateContent xmlns:x12ac="http://schemas.microsoft.com/office/spreadsheetml/2011/1/ac" xmlns:mc="http://schemas.openxmlformats.org/markup-compatibility/2006">
        <mc:Choice Requires="x12ac">
          <x12ac:list>"10 = 10""","20 = 20""","30 = 30""","40 = 40"""</x12ac:list>
        </mc:Choice>
        <mc:Fallback>
          <formula1>"10 = 10"",20 = 20"",30 = 30"",40 = 40"""</formula1>
        </mc:Fallback>
      </mc:AlternateContent>
    </dataValidation>
    <dataValidation type="list" allowBlank="1" showInputMessage="1" showErrorMessage="1" sqref="C89">
      <formula1>"0022 = 0.22μm,0045 = 0.45μm,0065 = 0.65μm,0080 = 0.8μm,0120 = 1.2μm,0800 = 8.0μm"</formula1>
    </dataValidation>
    <dataValidation type="list" allowBlank="1" showInputMessage="1" showErrorMessage="1" sqref="B81">
      <formula1>"HSGPFP"</formula1>
    </dataValidation>
    <dataValidation type="list" allowBlank="1" showInputMessage="1" showErrorMessage="1" sqref="C81">
      <formula1>"0001=0.01μm, 0022=0.22μm"</formula1>
    </dataValidation>
    <dataValidation type="list" allowBlank="1" showInputMessage="1" showErrorMessage="1" sqref="B73">
      <mc:AlternateContent xmlns:x12ac="http://schemas.microsoft.com/office/spreadsheetml/2011/1/ac" xmlns:mc="http://schemas.openxmlformats.org/markup-compatibility/2006">
        <mc:Choice Requires="x12ac">
          <x12ac:list>" GPFMP - BP≥0.1Mpa, DF≤24ml/min/10""cart, WFT≤0.75ml/ml/10""cart","GPFP - BP≥0.11Mpa, DF≤16ml/min/10""cart, WFT≤0.38ml/min/10""cart"</x12ac:list>
        </mc:Choice>
        <mc:Fallback>
          <formula1>" GPFMP - BP≥0.1Mpa, DF≤24ml/min/10""cart, WFT≤0.75ml/ml/10""cart,GPFP - BP≥0.11Mpa, DF≤16ml/min/10""cart, WFT≤0.38ml/min/10""cart"</formula1>
        </mc:Fallback>
      </mc:AlternateContent>
    </dataValidation>
    <dataValidation type="list" allowBlank="1" showInputMessage="1" showErrorMessage="1" sqref="F65 F81">
      <formula1>"S = Silicone,E = EPDM, V = Viton,P = PFA/Viton,K = PTFE"</formula1>
    </dataValidation>
    <dataValidation type="list" allowBlank="1" showInputMessage="1" showErrorMessage="1" sqref="C65">
      <formula1>"0005 = 0.05μm, 0010 = 0.1μm, 0020 = 0.2μm,0045 = 0.45μm, 0100 = 1.0μm, 0300 = 3.0μm, 0500 = 5.0μm"</formula1>
    </dataValidation>
    <dataValidation type="list" allowBlank="1" showInputMessage="1" showErrorMessage="1" sqref="B65">
      <formula1>"LPF"</formula1>
    </dataValidation>
    <dataValidation type="list" allowBlank="1" showInputMessage="1" showErrorMessage="1" sqref="C52">
      <formula1>"0010 = 0.10μm, 0022 = 0.22μm, 0045 = 0.45μm, 0065 = 0.65μm"</formula1>
    </dataValidation>
    <dataValidation type="list" allowBlank="1" showInputMessage="1" showErrorMessage="1" sqref="C57">
      <formula1>"2222 = 0.22+0.22μm,2245 = 0.22+0.45μm,6545 = 0.65+0.45μm"</formula1>
    </dataValidation>
    <dataValidation type="list" allowBlank="1" showInputMessage="1" showErrorMessage="1" sqref="B57">
      <formula1>"DLHPVHBR - Double-Layer Positive-Charged Zeta PVDF Membrane"</formula1>
    </dataValidation>
    <dataValidation type="list" allowBlank="1" showInputMessage="1" showErrorMessage="1" sqref="B52">
      <formula1>"LHPVHBR - Single-Layer Positive-Charged Zeta PVDF Membrane"</formula1>
    </dataValidation>
    <dataValidation type="list" allowBlank="1" showInputMessage="1" showErrorMessage="1" sqref="C44">
      <formula1>"2222 = 0.22+0.22μm,2245 = 0.22+0.45μm,6545 = 0.65+0.45μm,2210 = 0.22+0.1μm,4545 = 0.45+0.45μm,6522 = 0.65+0.22μm,6510 = 0.65+0.1μm,4510 = 0.45+0.1μm"</formula1>
    </dataValidation>
    <dataValidation type="list" allowBlank="1" showInputMessage="1" showErrorMessage="1" sqref="C39">
      <formula1>"0010 = 0.10μm, 0022 = 0.22μm, 0045 = 0.45μm, 0065 = 0.65μm, 0100 = 1.0μm"</formula1>
    </dataValidation>
    <dataValidation type="list" allowBlank="1" showInputMessage="1" showErrorMessage="1" sqref="B44">
      <formula1>"DLHPVNDR - Double-Layer Hydrophilic PVDF Membrane"</formula1>
    </dataValidation>
    <dataValidation type="list" allowBlank="1" showInputMessage="1" showErrorMessage="1" sqref="B39">
      <formula1>"LHPVND - Single-Layer Hydrophilic PVDF Membrane"</formula1>
    </dataValidation>
    <dataValidation type="list" allowBlank="1" showInputMessage="1" showErrorMessage="1" sqref="C31">
      <formula1>" 1010 = 0.1+0.1µm,2222 = 0.22+0.22µm, 4522 = 0.45+0.22µm, 1045 = 1.0+0.45µm"</formula1>
    </dataValidation>
    <dataValidation type="list" allowBlank="1" showInputMessage="1" showErrorMessage="1" sqref="B31">
      <formula1>"DN66T"</formula1>
    </dataValidation>
    <dataValidation type="list" allowBlank="1" showInputMessage="1" showErrorMessage="1" sqref="C23">
      <formula1>"0022 = 0.22μm, 0045 = 0.45μm"</formula1>
    </dataValidation>
    <dataValidation type="list" allowBlank="1" showInputMessage="1" showErrorMessage="1" sqref="B23">
      <formula1>"SPSHR"</formula1>
    </dataValidation>
    <dataValidation type="list" allowBlank="1" showInputMessage="1" showErrorMessage="1" sqref="C15">
      <formula1>"2210 = 0.22+0.1μm,2222 = 0.22+0.22μm,4522 = 0.45+0.22μm,4545 = 0.45+0.45um,6545 = 0.65+0.45μm"</formula1>
    </dataValidation>
    <dataValidation type="list" allowBlank="1" showInputMessage="1" showErrorMessage="1" sqref="B15">
      <formula1>"DPSDDT"</formula1>
    </dataValidation>
    <dataValidation type="list" allowBlank="1" showInputMessage="1" showErrorMessage="1" sqref="E31 E39 E44 E7 E15 E23 E52 E57 E65 E73 E89 E97 E105 E113 E121 E129 E137 E145 E161 E169">
      <mc:AlternateContent xmlns:x12ac="http://schemas.microsoft.com/office/spreadsheetml/2011/1/ac" xmlns:mc="http://schemas.openxmlformats.org/markup-compatibility/2006">
        <mc:Choice Requires="x12ac">
          <x12ac:list>"05 = 5""","10 = 10""","20 = 20""","30 = 30""","40 = 40"""</x12ac:list>
        </mc:Choice>
        <mc:Fallback>
          <formula1>"05 = 5"",10 = 10"",20 = 20"",30 = 30"",40 = 40"""</formula1>
        </mc:Fallback>
      </mc:AlternateContent>
    </dataValidation>
    <dataValidation type="list" allowBlank="1" showInputMessage="1" showErrorMessage="1" sqref="C7">
      <formula1>"0022 = 0.22µm,0045 = 0.45µm,0100 = 1.0 µm"</formula1>
    </dataValidation>
    <dataValidation type="list" allowBlank="1" showInputMessage="1" showErrorMessage="1" sqref="B7">
      <formula1>"DLHPF - Double-Layer Hydrophilic PTFE Membrane,SLHPF - Single-Layer Hydrophilic PTFE Membrane"</formula1>
    </dataValidation>
    <dataValidation type="list" allowBlank="1" showInputMessage="1" showErrorMessage="1" sqref="D7 D15 D23 D31 D39 D44 D52 D57 D65 D73 D89 D97 D105 D113 D121 D129 D137 D145 D81">
      <formula1>"HSF = 226 /Fin (PBT Insert), HSC = 226 /Flat (PBT Insert), HTF = 222 /Fin (PBT Insert), HTC = 222 /Flat (PBT Insert), DOE = Double Open End"</formula1>
    </dataValidation>
    <dataValidation type="list" allowBlank="1" showInputMessage="1" showErrorMessage="1" sqref="F7 F15 F23 F31 F39 F44 F52 F57 F73 F97 F89 F105 F113 F121 F129 F137 F145">
      <formula1>"S = Silicone,E = EPDM, V = Viton,P = PFA/Viton"</formula1>
    </dataValidation>
    <dataValidation type="list" allowBlank="1" showInputMessage="1" showErrorMessage="1" sqref="F161 F169">
      <formula1>"K = PTFE, P = PFA/Viton"</formula1>
    </dataValidation>
    <dataValidation type="list" allowBlank="1" showInputMessage="1" showErrorMessage="1" sqref="D161 D169">
      <formula1>"SF = 226/Fin,SC = 226/Flat,DTF = D222/Fin,DTC = D222/Flat,DOE = Double Open End"</formula1>
    </dataValidation>
    <dataValidation type="list" allowBlank="1" showInputMessage="1" showErrorMessage="1" sqref="C73">
      <formula1>"0001=0.01μm, 0022=0.22μm"</formula1>
    </dataValidation>
    <dataValidation type="list" allowBlank="1" showInputMessage="1" showErrorMessage="1" sqref="C121">
      <formula1>"0030 = 0.3μm,0065 = 0.65μm,0080 = 0.8μm,0100 = 1.0μm,0300 = 3.0μm,0500 = 5.0μm,0700 = 7.0μm,0100 = 1.0μm,0800 = 8.0μm,1000 = 10μm,2000 = 20μm"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RUS</vt:lpstr>
      <vt:lpstr>ENG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2022-04-04T14:15:17Z</dcterms:modified>
</cp:coreProperties>
</file>